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<sst xmlns="http://schemas.openxmlformats.org/spreadsheetml/2006/main" count="39" uniqueCount="36">
  <si>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</si>
  <si>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收     入     部     分</t>
  </si>
  <si>
    <t>支    出    部    分</t>
  </si>
  <si>
    <t>項    目</t>
  </si>
  <si>
    <t>上月結存</t>
  </si>
  <si>
    <t>本月午餐費</t>
  </si>
  <si>
    <t>補繳以前月份
午餐費</t>
  </si>
  <si>
    <t>基本費</t>
  </si>
  <si>
    <t>燃料費</t>
  </si>
  <si>
    <t>低收入戶學生
補助費</t>
  </si>
  <si>
    <t>清寒學生
補助費</t>
  </si>
  <si>
    <t>廚工補助費</t>
  </si>
  <si>
    <t>其  他</t>
  </si>
  <si>
    <t>本月合計</t>
  </si>
  <si>
    <t>合計</t>
  </si>
  <si>
    <t>備   註</t>
  </si>
  <si>
    <t>說             明</t>
  </si>
  <si>
    <t xml:space="preserve">四、本月未繳午餐費
          計    人       元
        （附繳納午餐費情形統計表）
五、以前未繳午餐費
         計       人        元
</t>
  </si>
  <si>
    <t>項   目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</si>
  <si>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</si>
  <si>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</si>
  <si>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</si>
  <si>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</si>
  <si>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</si>
  <si>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</si>
  <si>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</si>
  <si>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</si>
  <si>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</si>
  <si>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</si>
  <si>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金   額</t>
  </si>
  <si>
    <t>百分比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</si>
  <si>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</si>
  <si>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</si>
  <si>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金  額</t>
  </si>
  <si>
    <t xml:space="preserve">一、1、2月月每人收午餐費  700   元
二、應收午餐費
      學  生 322人
      教職員 24 人 代課教師 2人 替代役1人
      約僱1人，幼保員1人  實習生1人 
      合  計352人 共182412元
三、免收減收午餐費
       （1）全免及減收學生午餐費
             計  80 人56000元
       （2）全免工友午餐費
             計  0 人 0  元
         共計   0  人  0  元
</t>
  </si>
  <si>
    <t xml:space="preserve">  嘉義縣布袋鎮布新國民小學102年2月份學校午餐費收支結算表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</si>
</sst>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4037;&#20316;\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6">
        <row r="4">
          <cell r="P4">
            <v>229827</v>
          </cell>
        </row>
        <row r="48">
          <cell r="G48">
            <v>2000</v>
          </cell>
          <cell r="H48">
            <v>10332</v>
          </cell>
          <cell r="I48">
            <v>11654</v>
          </cell>
          <cell r="J48">
            <v>8790</v>
          </cell>
          <cell r="K48">
            <v>13545</v>
          </cell>
          <cell r="L48">
            <v>6584</v>
          </cell>
          <cell r="M48">
            <v>3700</v>
          </cell>
          <cell r="N48">
            <v>3946</v>
          </cell>
        </row>
        <row r="49">
          <cell r="G49">
            <v>48916</v>
          </cell>
          <cell r="H49">
            <v>685094</v>
          </cell>
          <cell r="I49">
            <v>23908</v>
          </cell>
          <cell r="J49">
            <v>37340</v>
          </cell>
          <cell r="L49">
            <v>152444</v>
          </cell>
          <cell r="M49">
            <v>33870</v>
          </cell>
          <cell r="N49">
            <v>26538</v>
          </cell>
          <cell r="P49">
            <v>180116</v>
          </cell>
        </row>
        <row r="52">
          <cell r="K52">
            <v>10840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4" sqref="E4:H15"/>
    </sheetView>
  </sheetViews>
  <sheetFormatPr defaultColWidth="9.00390625" defaultRowHeight="16.5"/>
  <cols>
    <col min="1" max="1" width="13.875" style="0" customWidth="1"/>
    <col min="2" max="2" width="12.625" style="0" customWidth="1"/>
    <col min="3" max="3" width="35.50390625" style="0" customWidth="1"/>
    <col min="4" max="4" width="14.875" style="0" customWidth="1"/>
    <col min="5" max="5" width="13.625" style="0" customWidth="1"/>
    <col min="6" max="6" width="12.625" style="0" customWidth="1"/>
    <col min="7" max="7" width="13.25390625" style="0" customWidth="1"/>
    <col min="8" max="8" width="11.75390625" style="0" customWidth="1"/>
  </cols>
  <sheetData>
    <row r="1" spans="1:8" ht="25.5">
      <c r="A1" s="13" t="s">
        <v>35</v>
      </c>
      <c r="B1" s="13"/>
      <c r="C1" s="13"/>
      <c r="D1" s="13"/>
      <c r="E1" s="13"/>
      <c r="F1" s="13"/>
      <c r="G1" s="13"/>
      <c r="H1" s="13"/>
    </row>
    <row r="2" spans="1:8" ht="16.5">
      <c r="A2" s="14" t="s">
        <v>1</v>
      </c>
      <c r="B2" s="14"/>
      <c r="C2" s="14"/>
      <c r="D2" s="14" t="s">
        <v>2</v>
      </c>
      <c r="E2" s="14"/>
      <c r="F2" s="14"/>
      <c r="G2" s="14" t="s">
        <v>0</v>
      </c>
      <c r="H2" s="14"/>
    </row>
    <row r="3" spans="1:8" ht="16.5">
      <c r="A3" s="1" t="s">
        <v>3</v>
      </c>
      <c r="B3" s="2" t="s">
        <v>33</v>
      </c>
      <c r="C3" s="1" t="s">
        <v>16</v>
      </c>
      <c r="D3" s="1" t="s">
        <v>18</v>
      </c>
      <c r="E3" s="2" t="s">
        <v>29</v>
      </c>
      <c r="F3" s="1" t="s">
        <v>30</v>
      </c>
      <c r="G3" s="2" t="s">
        <v>29</v>
      </c>
      <c r="H3" s="1" t="s">
        <v>30</v>
      </c>
    </row>
    <row r="4" spans="1:8" ht="16.5">
      <c r="A4" s="1" t="s">
        <v>4</v>
      </c>
      <c r="B4" s="3">
        <f>'[1]02分類帳'!P4</f>
        <v>229827</v>
      </c>
      <c r="C4" s="8" t="s">
        <v>34</v>
      </c>
      <c r="D4" s="1" t="s">
        <v>19</v>
      </c>
      <c r="E4" s="3">
        <f>'[1]02分類帳'!G48</f>
        <v>2000</v>
      </c>
      <c r="F4" s="4">
        <f>E4/(E13-E8)</f>
        <v>0.042547759860443346</v>
      </c>
      <c r="G4" s="3">
        <f>'[1]02分類帳'!G49</f>
        <v>48916</v>
      </c>
      <c r="H4" s="4">
        <f>G4/(G13-G8)</f>
        <v>0.04852248266558213</v>
      </c>
    </row>
    <row r="5" spans="1:8" ht="16.5">
      <c r="A5" s="1" t="s">
        <v>5</v>
      </c>
      <c r="B5" s="3">
        <f>'[1]02分類帳'!F52</f>
        <v>0</v>
      </c>
      <c r="C5" s="8"/>
      <c r="D5" s="1" t="s">
        <v>20</v>
      </c>
      <c r="E5" s="3">
        <f>'[1]02分類帳'!H48</f>
        <v>10332</v>
      </c>
      <c r="F5" s="4">
        <f>E5/(E13-E8)</f>
        <v>0.21980172743905033</v>
      </c>
      <c r="G5" s="3">
        <f>'[1]02分類帳'!H49</f>
        <v>685094</v>
      </c>
      <c r="H5" s="4">
        <f>G5/(G13-G8)</f>
        <v>0.6795825852337543</v>
      </c>
    </row>
    <row r="6" spans="1:8" ht="28.5">
      <c r="A6" s="5" t="s">
        <v>6</v>
      </c>
      <c r="B6" s="3"/>
      <c r="C6" s="8"/>
      <c r="D6" s="1" t="s">
        <v>21</v>
      </c>
      <c r="E6" s="3">
        <f>'[1]02分類帳'!I48</f>
        <v>11654</v>
      </c>
      <c r="F6" s="4">
        <f>E6/(E13-E8)</f>
        <v>0.2479257967068034</v>
      </c>
      <c r="G6" s="3">
        <f>'[1]02分類帳'!I49</f>
        <v>23908</v>
      </c>
      <c r="H6" s="4">
        <f>G6/(G13-G8)</f>
        <v>0.023715665949152375</v>
      </c>
    </row>
    <row r="7" spans="1:8" ht="16.5">
      <c r="A7" s="1" t="s">
        <v>7</v>
      </c>
      <c r="B7" s="3">
        <f>'[1]02分類帳'!G52</f>
        <v>0</v>
      </c>
      <c r="C7" s="8"/>
      <c r="D7" s="1" t="s">
        <v>22</v>
      </c>
      <c r="E7" s="3">
        <f>'[1]02分類帳'!J48</f>
        <v>8790</v>
      </c>
      <c r="F7" s="4">
        <f>E7/(E13-E8)</f>
        <v>0.1869974045866485</v>
      </c>
      <c r="G7" s="3">
        <f>'[1]02分類帳'!J49</f>
        <v>37340</v>
      </c>
      <c r="H7" s="4">
        <f>G7/(G13-G8)</f>
        <v>0.037039608772852166</v>
      </c>
    </row>
    <row r="8" spans="1:8" ht="16.5">
      <c r="A8" s="1" t="s">
        <v>8</v>
      </c>
      <c r="B8" s="3">
        <f>'[1]02分類帳'!H52</f>
        <v>0</v>
      </c>
      <c r="C8" s="8"/>
      <c r="D8" s="1" t="s">
        <v>23</v>
      </c>
      <c r="E8" s="3">
        <f>'[1]02分類帳'!K48</f>
        <v>13545</v>
      </c>
      <c r="F8" s="4"/>
      <c r="G8" s="3">
        <f>'[1]02分類帳'!K48</f>
        <v>13545</v>
      </c>
      <c r="H8" s="4"/>
    </row>
    <row r="9" spans="1:8" ht="31.5">
      <c r="A9" s="6" t="s">
        <v>9</v>
      </c>
      <c r="B9" s="3">
        <f>'[1]02分類帳'!I52</f>
        <v>0</v>
      </c>
      <c r="C9" s="8"/>
      <c r="D9" s="1" t="s">
        <v>24</v>
      </c>
      <c r="E9" s="3">
        <f>'[1]02分類帳'!L48</f>
        <v>6584</v>
      </c>
      <c r="F9" s="4">
        <f>E9/(E13-E8)</f>
        <v>0.1400672254605795</v>
      </c>
      <c r="G9" s="3">
        <f>'[1]02分類帳'!L49</f>
        <v>152444</v>
      </c>
      <c r="H9" s="4">
        <f>G9/(G13-G8)</f>
        <v>0.15121762506075725</v>
      </c>
    </row>
    <row r="10" spans="1:8" ht="31.5">
      <c r="A10" s="6" t="s">
        <v>10</v>
      </c>
      <c r="B10" s="3">
        <f>'[1]02分類帳'!J52</f>
        <v>0</v>
      </c>
      <c r="C10" s="8"/>
      <c r="D10" s="1" t="s">
        <v>25</v>
      </c>
      <c r="E10" s="3">
        <f>'[1]02分類帳'!M48</f>
        <v>3700</v>
      </c>
      <c r="F10" s="4">
        <f>E10/(E13-E8)</f>
        <v>0.07871335574182019</v>
      </c>
      <c r="G10" s="3">
        <f>'[1]02分類帳'!M49</f>
        <v>33870</v>
      </c>
      <c r="H10" s="4">
        <f>G10/(G13-G8)</f>
        <v>0.033597524079713524</v>
      </c>
    </row>
    <row r="11" spans="1:8" ht="16.5">
      <c r="A11" s="1" t="s">
        <v>11</v>
      </c>
      <c r="B11" s="3">
        <f>'[1]02分類帳'!K52</f>
        <v>10840</v>
      </c>
      <c r="C11" s="9"/>
      <c r="D11" s="1" t="s">
        <v>26</v>
      </c>
      <c r="E11" s="3">
        <f>'[1]02分類帳'!N48</f>
        <v>3946</v>
      </c>
      <c r="F11" s="4">
        <f>E11/(E13-E8)</f>
        <v>0.08394673020465472</v>
      </c>
      <c r="G11" s="3">
        <f>'[1]02分類帳'!N49</f>
        <v>26538</v>
      </c>
      <c r="H11" s="4">
        <f>G11/(G13-G8)</f>
        <v>0.026324508238188292</v>
      </c>
    </row>
    <row r="12" spans="1:8" ht="16.5">
      <c r="A12" s="1" t="s">
        <v>12</v>
      </c>
      <c r="B12" s="3">
        <f>'[1]02分類帳'!M52</f>
        <v>0</v>
      </c>
      <c r="C12" s="10" t="s">
        <v>17</v>
      </c>
      <c r="D12" s="1"/>
      <c r="E12" s="3"/>
      <c r="F12" s="4"/>
      <c r="G12" s="3"/>
      <c r="H12" s="4"/>
    </row>
    <row r="13" spans="1:8" ht="16.5">
      <c r="A13" s="1"/>
      <c r="B13" s="3">
        <f>'[1]02分類帳'!N52</f>
        <v>0</v>
      </c>
      <c r="C13" s="11"/>
      <c r="D13" s="1" t="s">
        <v>27</v>
      </c>
      <c r="E13" s="3">
        <f>SUM(E4:E12)</f>
        <v>60551</v>
      </c>
      <c r="F13" s="4">
        <f>(E13-E8)/(E13-E8)</f>
        <v>1</v>
      </c>
      <c r="G13" s="3">
        <f>SUM(G4:G12)</f>
        <v>1021655</v>
      </c>
      <c r="H13" s="4">
        <f>(G13-G8)/(G13-G8)</f>
        <v>1</v>
      </c>
    </row>
    <row r="14" spans="1:8" ht="16.5">
      <c r="A14" s="1" t="s">
        <v>13</v>
      </c>
      <c r="B14" s="3">
        <f>SUM(B5:B13)</f>
        <v>10840</v>
      </c>
      <c r="C14" s="11"/>
      <c r="D14" s="1" t="s">
        <v>28</v>
      </c>
      <c r="E14" s="3">
        <f>'[1]02分類帳'!P49</f>
        <v>180116</v>
      </c>
      <c r="F14" s="4"/>
      <c r="G14" s="3">
        <f>E14</f>
        <v>180116</v>
      </c>
      <c r="H14" s="4"/>
    </row>
    <row r="15" spans="1:8" ht="54" customHeight="1">
      <c r="A15" s="1" t="s">
        <v>14</v>
      </c>
      <c r="B15" s="3">
        <f>B14+B4</f>
        <v>240667</v>
      </c>
      <c r="C15" s="11"/>
      <c r="D15" s="1" t="s">
        <v>14</v>
      </c>
      <c r="E15" s="3">
        <f>E13+E14</f>
        <v>240667</v>
      </c>
      <c r="F15" s="7">
        <f>SUM(F4:F11)</f>
        <v>0.9999999999999999</v>
      </c>
      <c r="G15" s="3">
        <f>G13+G14</f>
        <v>1201771</v>
      </c>
      <c r="H15" s="7">
        <f>SUM(H4:H11)</f>
        <v>1</v>
      </c>
    </row>
    <row r="16" spans="1:8" ht="70.5" customHeight="1">
      <c r="A16" s="1" t="s">
        <v>15</v>
      </c>
      <c r="B16" s="8" t="s">
        <v>31</v>
      </c>
      <c r="C16" s="8"/>
      <c r="D16" s="8"/>
      <c r="E16" s="8"/>
      <c r="F16" s="8"/>
      <c r="G16" s="8"/>
      <c r="H16" s="8"/>
    </row>
    <row r="17" spans="1:8" ht="16.5">
      <c r="A17" s="12" t="s">
        <v>32</v>
      </c>
      <c r="B17" s="12"/>
      <c r="C17" s="12"/>
      <c r="D17" s="12"/>
      <c r="E17" s="12"/>
      <c r="F17" s="12"/>
      <c r="G17" s="12"/>
      <c r="H17" s="12"/>
    </row>
  </sheetData>
  <mergeCells count="8">
    <mergeCell ref="A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布新國小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bsps</dc:creator>
  <cp:keywords/>
  <dc:description/>
  <cp:lastModifiedBy>bsps</cp:lastModifiedBy>
  <cp:lastPrinted>2009-06-04T06:34:09Z</cp:lastPrinted>
  <dcterms:created xsi:type="dcterms:W3CDTF">2009-06-04T06:28:22Z</dcterms:created>
  <dcterms:modified xsi:type="dcterms:W3CDTF">2013-04-10T08:00:37Z</dcterms:modified>
  <cp:category/>
  <cp:version/>
  <cp:contentType/>
  <cp:contentStatus/>
</cp:coreProperties>
</file>