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5360" windowHeight="7710"/>
  </bookViews>
  <sheets>
    <sheet name="3.2-3.6菜單" sheetId="3" r:id="rId1"/>
  </sheets>
  <definedNames>
    <definedName name="_xlnm.Print_Area" localSheetId="0">'3.2-3.6菜單'!$A$1:$AK$39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7" i="3" l="1"/>
  <c r="W37" i="3"/>
  <c r="P37" i="3"/>
  <c r="I37" i="3"/>
  <c r="W36" i="3"/>
  <c r="P36" i="3"/>
  <c r="W35" i="3"/>
  <c r="P35" i="3"/>
  <c r="AG34" i="3"/>
  <c r="W34" i="3"/>
  <c r="P34" i="3"/>
  <c r="AG33" i="3"/>
  <c r="W33" i="3"/>
  <c r="AG32" i="3"/>
  <c r="P32" i="3"/>
  <c r="AG31" i="3"/>
  <c r="AD30" i="3"/>
  <c r="W30" i="3"/>
  <c r="P30" i="3"/>
  <c r="I30" i="3"/>
  <c r="AD29" i="3"/>
  <c r="W29" i="3"/>
  <c r="I29" i="3"/>
  <c r="AD28" i="3"/>
  <c r="W28" i="3"/>
  <c r="I28" i="3"/>
  <c r="AG27" i="3"/>
  <c r="W27" i="3"/>
  <c r="I27" i="3"/>
  <c r="AG26" i="3"/>
  <c r="AD26" i="3"/>
  <c r="W26" i="3"/>
  <c r="I26" i="3"/>
  <c r="AG25" i="3"/>
  <c r="W25" i="3"/>
  <c r="P25" i="3"/>
  <c r="I25" i="3"/>
  <c r="AG24" i="3"/>
  <c r="AD23" i="3"/>
  <c r="W23" i="3"/>
  <c r="P23" i="3"/>
  <c r="I23" i="3"/>
  <c r="AD22" i="3"/>
  <c r="W22" i="3"/>
  <c r="P22" i="3"/>
  <c r="I22" i="3"/>
  <c r="AD21" i="3"/>
  <c r="W21" i="3"/>
  <c r="P21" i="3"/>
  <c r="AG20" i="3"/>
  <c r="AD20" i="3"/>
  <c r="W20" i="3"/>
  <c r="P20" i="3"/>
  <c r="AG19" i="3"/>
  <c r="AD19" i="3"/>
  <c r="W19" i="3"/>
  <c r="P19" i="3"/>
  <c r="A19" i="3"/>
  <c r="A26" i="3" s="1"/>
  <c r="AG18" i="3"/>
  <c r="AD18" i="3"/>
  <c r="P18" i="3"/>
  <c r="AG17" i="3"/>
  <c r="AD16" i="3"/>
  <c r="W16" i="3"/>
  <c r="I16" i="3"/>
  <c r="AD15" i="3"/>
  <c r="W15" i="3"/>
  <c r="AG14" i="3"/>
  <c r="W14" i="3"/>
  <c r="AG13" i="3"/>
  <c r="AD13" i="3"/>
  <c r="W13" i="3"/>
  <c r="I13" i="3"/>
  <c r="A13" i="3"/>
  <c r="A14" i="3" s="1"/>
  <c r="AG12" i="3"/>
  <c r="I12" i="3"/>
  <c r="AG11" i="3"/>
  <c r="AD10" i="3"/>
  <c r="W10" i="3"/>
  <c r="P10" i="3"/>
  <c r="I10" i="3"/>
  <c r="AD9" i="3"/>
  <c r="W9" i="3"/>
  <c r="I9" i="3"/>
  <c r="AD8" i="3"/>
  <c r="W8" i="3"/>
  <c r="I8" i="3"/>
  <c r="AG7" i="3"/>
  <c r="AD7" i="3"/>
  <c r="W7" i="3"/>
  <c r="I7" i="3"/>
  <c r="AG6" i="3"/>
  <c r="I6" i="3"/>
  <c r="AG5" i="3"/>
  <c r="AD5" i="3"/>
  <c r="I5" i="3"/>
  <c r="AG4" i="3"/>
  <c r="F2" i="3"/>
  <c r="F36" i="3" s="1"/>
  <c r="E36" i="3" s="1"/>
  <c r="I36" i="3" s="1"/>
  <c r="F6" i="3" l="1"/>
  <c r="T6" i="3"/>
  <c r="S6" i="3" s="1"/>
  <c r="W6" i="3" s="1"/>
  <c r="F7" i="3"/>
  <c r="M12" i="3"/>
  <c r="L12" i="3" s="1"/>
  <c r="P12" i="3" s="1"/>
  <c r="F13" i="3"/>
  <c r="F14" i="3"/>
  <c r="E14" i="3" s="1"/>
  <c r="I14" i="3" s="1"/>
  <c r="M18" i="3"/>
  <c r="F20" i="3"/>
  <c r="E20" i="3" s="1"/>
  <c r="I20" i="3" s="1"/>
  <c r="F21" i="3"/>
  <c r="E21" i="3" s="1"/>
  <c r="I21" i="3" s="1"/>
  <c r="F23" i="3"/>
  <c r="F25" i="3"/>
  <c r="M25" i="3"/>
  <c r="T25" i="3"/>
  <c r="AA29" i="3"/>
  <c r="M32" i="3"/>
  <c r="AA32" i="3"/>
  <c r="Z32" i="3" s="1"/>
  <c r="AD32" i="3" s="1"/>
  <c r="M33" i="3"/>
  <c r="L33" i="3" s="1"/>
  <c r="P33" i="3" s="1"/>
  <c r="F34" i="3"/>
  <c r="E34" i="3" s="1"/>
  <c r="I34" i="3" s="1"/>
  <c r="AA35" i="3"/>
  <c r="Z35" i="3" s="1"/>
  <c r="AD35" i="3" s="1"/>
  <c r="AA36" i="3"/>
  <c r="Z36" i="3" s="1"/>
  <c r="AD36" i="3" s="1"/>
  <c r="M5" i="3"/>
  <c r="L5" i="3" s="1"/>
  <c r="P5" i="3" s="1"/>
  <c r="AA7" i="3"/>
  <c r="M8" i="3"/>
  <c r="L8" i="3" s="1"/>
  <c r="P8" i="3" s="1"/>
  <c r="M9" i="3"/>
  <c r="L9" i="3" s="1"/>
  <c r="P9" i="3" s="1"/>
  <c r="AA12" i="3"/>
  <c r="Z12" i="3" s="1"/>
  <c r="AD12" i="3" s="1"/>
  <c r="M15" i="3"/>
  <c r="L15" i="3" s="1"/>
  <c r="P15" i="3" s="1"/>
  <c r="M16" i="3"/>
  <c r="L16" i="3" s="1"/>
  <c r="P16" i="3" s="1"/>
  <c r="F18" i="3"/>
  <c r="E18" i="3" s="1"/>
  <c r="I18" i="3" s="1"/>
  <c r="F19" i="3"/>
  <c r="E19" i="3" s="1"/>
  <c r="I19" i="3" s="1"/>
  <c r="AA20" i="3"/>
  <c r="AA27" i="3"/>
  <c r="Z27" i="3" s="1"/>
  <c r="AD27" i="3" s="1"/>
  <c r="F32" i="3"/>
  <c r="E32" i="3" s="1"/>
  <c r="I32" i="3" s="1"/>
  <c r="T33" i="3"/>
  <c r="F37" i="3"/>
  <c r="A33" i="3"/>
  <c r="A34" i="3" s="1"/>
  <c r="A27" i="3"/>
  <c r="A20" i="3"/>
  <c r="F5" i="3"/>
  <c r="T5" i="3"/>
  <c r="S5" i="3" s="1"/>
  <c r="W5" i="3" s="1"/>
  <c r="AA5" i="3"/>
  <c r="M6" i="3"/>
  <c r="L6" i="3" s="1"/>
  <c r="P6" i="3" s="1"/>
  <c r="AA6" i="3"/>
  <c r="Z6" i="3" s="1"/>
  <c r="AD6" i="3" s="1"/>
  <c r="M7" i="3"/>
  <c r="L7" i="3" s="1"/>
  <c r="P7" i="3" s="1"/>
  <c r="F8" i="3"/>
  <c r="F12" i="3"/>
  <c r="T12" i="3"/>
  <c r="S12" i="3" s="1"/>
  <c r="W12" i="3" s="1"/>
  <c r="M13" i="3"/>
  <c r="L13" i="3" s="1"/>
  <c r="P13" i="3" s="1"/>
  <c r="T13" i="3"/>
  <c r="AA13" i="3"/>
  <c r="M14" i="3"/>
  <c r="L14" i="3" s="1"/>
  <c r="P14" i="3" s="1"/>
  <c r="AA14" i="3"/>
  <c r="Z14" i="3" s="1"/>
  <c r="AD14" i="3" s="1"/>
  <c r="F15" i="3"/>
  <c r="E15" i="3" s="1"/>
  <c r="I15" i="3" s="1"/>
  <c r="T18" i="3"/>
  <c r="S18" i="3" s="1"/>
  <c r="W18" i="3" s="1"/>
  <c r="AA18" i="3"/>
  <c r="T19" i="3"/>
  <c r="AA19" i="3"/>
  <c r="F22" i="3"/>
  <c r="AA25" i="3"/>
  <c r="Z25" i="3" s="1"/>
  <c r="AD25" i="3" s="1"/>
  <c r="M26" i="3"/>
  <c r="L26" i="3" s="1"/>
  <c r="P26" i="3" s="1"/>
  <c r="T26" i="3"/>
  <c r="AA26" i="3"/>
  <c r="M27" i="3"/>
  <c r="L27" i="3" s="1"/>
  <c r="P27" i="3" s="1"/>
  <c r="T27" i="3"/>
  <c r="M28" i="3"/>
  <c r="L28" i="3" s="1"/>
  <c r="P28" i="3" s="1"/>
  <c r="T28" i="3"/>
  <c r="AA28" i="3"/>
  <c r="M29" i="3"/>
  <c r="L29" i="3" s="1"/>
  <c r="P29" i="3" s="1"/>
  <c r="T32" i="3"/>
  <c r="S32" i="3" s="1"/>
  <c r="W32" i="3" s="1"/>
  <c r="F33" i="3"/>
  <c r="E33" i="3" s="1"/>
  <c r="I33" i="3" s="1"/>
  <c r="AA33" i="3"/>
  <c r="Z33" i="3" s="1"/>
  <c r="AD33" i="3" s="1"/>
  <c r="AA34" i="3"/>
  <c r="Z34" i="3" s="1"/>
  <c r="AD34" i="3" s="1"/>
  <c r="F35" i="3"/>
  <c r="E35" i="3" s="1"/>
  <c r="I35" i="3" s="1"/>
  <c r="P38" i="3" l="1"/>
  <c r="AD38" i="3"/>
  <c r="W38" i="3"/>
  <c r="AE38" i="3" s="1"/>
</calcChain>
</file>

<file path=xl/sharedStrings.xml><?xml version="1.0" encoding="utf-8"?>
<sst xmlns="http://schemas.openxmlformats.org/spreadsheetml/2006/main" count="302" uniqueCount="118">
  <si>
    <t>kg</t>
    <phoneticPr fontId="5" type="noConversion"/>
  </si>
  <si>
    <t>油菜段</t>
    <phoneticPr fontId="5" type="noConversion"/>
  </si>
  <si>
    <t>包</t>
    <phoneticPr fontId="5" type="noConversion"/>
  </si>
  <si>
    <t>蛋白質</t>
    <phoneticPr fontId="5" type="noConversion"/>
  </si>
  <si>
    <t>g</t>
    <phoneticPr fontId="5" type="noConversion"/>
  </si>
  <si>
    <t>主食</t>
    <phoneticPr fontId="5" type="noConversion"/>
  </si>
  <si>
    <t>3.5-4.5</t>
    <phoneticPr fontId="5" type="noConversion"/>
  </si>
  <si>
    <t>K</t>
    <phoneticPr fontId="5" type="noConversion"/>
  </si>
  <si>
    <t>蒜末</t>
    <phoneticPr fontId="5" type="noConversion"/>
  </si>
  <si>
    <t>蛋</t>
    <phoneticPr fontId="5" type="noConversion"/>
  </si>
  <si>
    <t>大頭菜大丁</t>
    <phoneticPr fontId="5" type="noConversion"/>
  </si>
  <si>
    <t>k</t>
    <phoneticPr fontId="5" type="noConversion"/>
  </si>
  <si>
    <t>中排骨</t>
    <phoneticPr fontId="5" type="noConversion"/>
  </si>
  <si>
    <t>脂肪</t>
    <phoneticPr fontId="5" type="noConversion"/>
  </si>
  <si>
    <t>肉魚豆蛋</t>
    <phoneticPr fontId="5" type="noConversion"/>
  </si>
  <si>
    <t>水果</t>
    <phoneticPr fontId="5" type="noConversion"/>
  </si>
  <si>
    <t>糖類</t>
    <phoneticPr fontId="5" type="noConversion"/>
  </si>
  <si>
    <t>油脂</t>
    <phoneticPr fontId="5" type="noConversion"/>
  </si>
  <si>
    <t>2.5-3</t>
    <phoneticPr fontId="5" type="noConversion"/>
  </si>
  <si>
    <t>每人平均</t>
    <phoneticPr fontId="5" type="noConversion"/>
  </si>
  <si>
    <t xml:space="preserve"> </t>
    <phoneticPr fontId="5" type="noConversion"/>
  </si>
  <si>
    <t>校  長：</t>
    <phoneticPr fontId="6" type="noConversion"/>
  </si>
  <si>
    <t>午餐執秘：</t>
    <phoneticPr fontId="6" type="noConversion"/>
  </si>
  <si>
    <t>廠商:冠南商行</t>
    <phoneticPr fontId="5" type="noConversion"/>
  </si>
  <si>
    <r>
      <t>嘉義縣</t>
    </r>
    <r>
      <rPr>
        <u val="double"/>
        <sz val="24"/>
        <rFont val="標楷體"/>
        <family val="4"/>
        <charset val="136"/>
      </rPr>
      <t xml:space="preserve">     布  新     </t>
    </r>
    <r>
      <rPr>
        <sz val="24"/>
        <rFont val="標楷體"/>
        <family val="4"/>
        <charset val="136"/>
      </rPr>
      <t>國小103學年度午餐營養設計表</t>
    </r>
    <phoneticPr fontId="5" type="noConversion"/>
  </si>
  <si>
    <t xml:space="preserve"> 預 估 人 數：</t>
    <phoneticPr fontId="6" type="noConversion"/>
  </si>
  <si>
    <t>本週用餐日數</t>
    <phoneticPr fontId="5" type="noConversion"/>
  </si>
  <si>
    <t>水果用餐日數</t>
    <phoneticPr fontId="5" type="noConversion"/>
  </si>
  <si>
    <t>日 期</t>
    <phoneticPr fontId="6" type="noConversion"/>
  </si>
  <si>
    <t>品名</t>
    <phoneticPr fontId="5" type="noConversion"/>
  </si>
  <si>
    <t>數量</t>
    <phoneticPr fontId="5" type="noConversion"/>
  </si>
  <si>
    <t>單位</t>
    <phoneticPr fontId="5" type="noConversion"/>
  </si>
  <si>
    <t>單價</t>
    <phoneticPr fontId="5" type="noConversion"/>
  </si>
  <si>
    <t>小計</t>
    <phoneticPr fontId="5" type="noConversion"/>
  </si>
  <si>
    <t>營養分析表</t>
    <phoneticPr fontId="5" type="noConversion"/>
  </si>
  <si>
    <t>馬鈴薯燒肉</t>
    <phoneticPr fontId="5" type="noConversion"/>
  </si>
  <si>
    <t>滷海帶豆乾</t>
    <phoneticPr fontId="5" type="noConversion"/>
  </si>
  <si>
    <t>鮮炒青菜</t>
    <phoneticPr fontId="5" type="noConversion"/>
  </si>
  <si>
    <t>黃瓜排骨湯</t>
    <phoneticPr fontId="5" type="noConversion"/>
  </si>
  <si>
    <t>熱量:</t>
    <phoneticPr fontId="5" type="noConversion"/>
  </si>
  <si>
    <t>卡</t>
    <phoneticPr fontId="5" type="noConversion"/>
  </si>
  <si>
    <t>份數/EX</t>
    <phoneticPr fontId="5" type="noConversion"/>
  </si>
  <si>
    <t>營養基準建議</t>
    <phoneticPr fontId="5" type="noConversion"/>
  </si>
  <si>
    <t>馬鈴薯大丁</t>
    <phoneticPr fontId="5" type="noConversion"/>
  </si>
  <si>
    <t>海帶結</t>
    <phoneticPr fontId="5" type="noConversion"/>
  </si>
  <si>
    <t>大黃瓜片</t>
    <phoneticPr fontId="5" type="noConversion"/>
  </si>
  <si>
    <t>肉丁</t>
    <phoneticPr fontId="5" type="noConversion"/>
  </si>
  <si>
    <t>豆干大丁</t>
    <phoneticPr fontId="5" type="noConversion"/>
  </si>
  <si>
    <t>紅k大丁</t>
    <phoneticPr fontId="5" type="noConversion"/>
  </si>
  <si>
    <t>米血丁</t>
    <phoneticPr fontId="5" type="noConversion"/>
  </si>
  <si>
    <t>芹菜珠</t>
    <phoneticPr fontId="5" type="noConversion"/>
  </si>
  <si>
    <t>薑母片　共</t>
    <phoneticPr fontId="5" type="noConversion"/>
  </si>
  <si>
    <t>白k大丁</t>
    <phoneticPr fontId="5" type="noConversion"/>
  </si>
  <si>
    <t>蔬菜</t>
    <phoneticPr fontId="5" type="noConversion"/>
  </si>
  <si>
    <t>1-1.5</t>
    <phoneticPr fontId="5" type="noConversion"/>
  </si>
  <si>
    <t>秀珍丸</t>
    <phoneticPr fontId="5" type="noConversion"/>
  </si>
  <si>
    <t>薑母片　</t>
    <phoneticPr fontId="5" type="noConversion"/>
  </si>
  <si>
    <t>三杯雞丁</t>
    <phoneticPr fontId="5" type="noConversion"/>
  </si>
  <si>
    <t>芹菜三絲　</t>
    <phoneticPr fontId="5" type="noConversion"/>
  </si>
  <si>
    <t>燴菠菜湯</t>
    <phoneticPr fontId="5" type="noConversion"/>
  </si>
  <si>
    <t>雞腿丁</t>
    <phoneticPr fontId="5" type="noConversion"/>
  </si>
  <si>
    <t>芹菜段</t>
    <phoneticPr fontId="5" type="noConversion"/>
  </si>
  <si>
    <t>清江菜段</t>
    <phoneticPr fontId="5" type="noConversion"/>
  </si>
  <si>
    <t>菠菜段</t>
    <phoneticPr fontId="5" type="noConversion"/>
  </si>
  <si>
    <t>高麗菜片</t>
    <phoneticPr fontId="5" type="noConversion"/>
  </si>
  <si>
    <t>炸菜絲</t>
    <phoneticPr fontId="5" type="noConversion"/>
  </si>
  <si>
    <t>蒜末　</t>
    <phoneticPr fontId="5" type="noConversion"/>
  </si>
  <si>
    <t>小魚乾</t>
    <phoneticPr fontId="5" type="noConversion"/>
  </si>
  <si>
    <t>肉絲</t>
    <phoneticPr fontId="5" type="noConversion"/>
  </si>
  <si>
    <t>蒜仁</t>
    <phoneticPr fontId="5" type="noConversion"/>
  </si>
  <si>
    <t>豆干片</t>
    <phoneticPr fontId="5" type="noConversion"/>
  </si>
  <si>
    <t>鮮筍絲</t>
    <phoneticPr fontId="5" type="noConversion"/>
  </si>
  <si>
    <t>肉絲蛋炒飯</t>
    <phoneticPr fontId="5" type="noConversion"/>
  </si>
  <si>
    <t>麥克雞塊</t>
    <phoneticPr fontId="5" type="noConversion"/>
  </si>
  <si>
    <t>結頭排骨湯</t>
    <phoneticPr fontId="5" type="noConversion"/>
  </si>
  <si>
    <t>塊　</t>
    <phoneticPr fontId="5" type="noConversion"/>
  </si>
  <si>
    <t>玉米粒</t>
    <phoneticPr fontId="5" type="noConversion"/>
  </si>
  <si>
    <t>香菜　</t>
    <phoneticPr fontId="5" type="noConversion"/>
  </si>
  <si>
    <t>小把</t>
    <phoneticPr fontId="5" type="noConversion"/>
  </si>
  <si>
    <t>洋蔥小丁</t>
    <phoneticPr fontId="5" type="noConversion"/>
  </si>
  <si>
    <t>毛豆仁</t>
    <phoneticPr fontId="5" type="noConversion"/>
  </si>
  <si>
    <t>油蔥酥</t>
    <phoneticPr fontId="5" type="noConversion"/>
  </si>
  <si>
    <t>香酥秋鮭魚片</t>
    <phoneticPr fontId="5" type="noConversion"/>
  </si>
  <si>
    <t>炒四寶豆丁</t>
    <phoneticPr fontId="5" type="noConversion"/>
  </si>
  <si>
    <t>什錦蔬菜湯</t>
    <phoneticPr fontId="5" type="noConversion"/>
  </si>
  <si>
    <t>秋鮭魚片　</t>
    <phoneticPr fontId="5" type="noConversion"/>
  </si>
  <si>
    <t>片</t>
    <phoneticPr fontId="5" type="noConversion"/>
  </si>
  <si>
    <t>青豆仁</t>
    <phoneticPr fontId="5" type="noConversion"/>
  </si>
  <si>
    <t>大白菜段</t>
    <phoneticPr fontId="5" type="noConversion"/>
  </si>
  <si>
    <t>紅k片</t>
    <phoneticPr fontId="5" type="noConversion"/>
  </si>
  <si>
    <t>馬k小丁</t>
    <phoneticPr fontId="5" type="noConversion"/>
  </si>
  <si>
    <t>木耳絲　</t>
    <phoneticPr fontId="5" type="noConversion"/>
  </si>
  <si>
    <t>紅K大丁</t>
    <phoneticPr fontId="5" type="noConversion"/>
  </si>
  <si>
    <t>紅k小丁</t>
    <phoneticPr fontId="5" type="noConversion"/>
  </si>
  <si>
    <t>蕃茄</t>
    <phoneticPr fontId="5" type="noConversion"/>
  </si>
  <si>
    <t>豆干小丁</t>
    <phoneticPr fontId="5" type="noConversion"/>
  </si>
  <si>
    <t>芹菜　</t>
    <phoneticPr fontId="5" type="noConversion"/>
  </si>
  <si>
    <t>金針菇</t>
    <phoneticPr fontId="5" type="noConversion"/>
  </si>
  <si>
    <t>菠蘿素燴</t>
    <phoneticPr fontId="5" type="noConversion"/>
  </si>
  <si>
    <t>滷蛋</t>
    <phoneticPr fontId="5" type="noConversion"/>
  </si>
  <si>
    <t>鮮炒青菜　</t>
    <phoneticPr fontId="5" type="noConversion"/>
  </si>
  <si>
    <t>玉米濃湯</t>
    <phoneticPr fontId="5" type="noConversion"/>
  </si>
  <si>
    <t>油豆腐</t>
    <phoneticPr fontId="5" type="noConversion"/>
  </si>
  <si>
    <t>個</t>
    <phoneticPr fontId="5" type="noConversion"/>
  </si>
  <si>
    <t>馬k大丁</t>
    <phoneticPr fontId="5" type="noConversion"/>
  </si>
  <si>
    <t>滷包</t>
    <phoneticPr fontId="5" type="noConversion"/>
  </si>
  <si>
    <t>小包</t>
    <phoneticPr fontId="5" type="noConversion"/>
  </si>
  <si>
    <t>紅K小丁</t>
    <phoneticPr fontId="5" type="noConversion"/>
  </si>
  <si>
    <t>洋蔥大丁　</t>
    <phoneticPr fontId="5" type="noConversion"/>
  </si>
  <si>
    <t>鳳梨去皮</t>
    <phoneticPr fontId="5" type="noConversion"/>
  </si>
  <si>
    <t>蔥段</t>
    <phoneticPr fontId="5" type="noConversion"/>
  </si>
  <si>
    <t>糙</t>
  </si>
  <si>
    <t>米</t>
  </si>
  <si>
    <t>米</t>
    <phoneticPr fontId="4" type="noConversion"/>
  </si>
  <si>
    <t>飯</t>
  </si>
  <si>
    <t>飯</t>
    <phoneticPr fontId="4" type="noConversion"/>
  </si>
  <si>
    <t>白</t>
    <phoneticPr fontId="4" type="noConversion"/>
  </si>
  <si>
    <t>棗子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</si>
</sst>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_ "/>
    <numFmt numFmtId="177" formatCode="0.0_ "/>
    <numFmt numFmtId="178" formatCode="m&quot;月&quot;d&quot;日&quot;"/>
    <numFmt numFmtId="179" formatCode="aaaa"/>
    <numFmt numFmtId="180" formatCode="0.00_ "/>
    <numFmt numFmtId="181" formatCode="0_);[Red]\(0\)"/>
  </numFmts>
  <fonts count="17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24"/>
      <name val="標楷體"/>
      <family val="4"/>
      <charset val="136"/>
    </font>
    <font>
      <u val="double"/>
      <sz val="24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u/>
      <sz val="24"/>
      <name val="標楷體"/>
      <family val="4"/>
      <charset val="136"/>
    </font>
    <font>
      <u/>
      <sz val="24"/>
      <color indexed="10"/>
      <name val="標楷體"/>
      <family val="4"/>
      <charset val="136"/>
    </font>
    <font>
      <sz val="24"/>
      <color indexed="10"/>
      <name val="標楷體"/>
      <family val="4"/>
      <charset val="136"/>
    </font>
    <font>
      <sz val="18"/>
      <color indexed="12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12"/>
      <name val="新細明體"/>
      <family val="1"/>
      <charset val="136"/>
    </font>
    <font>
      <sz val="16"/>
      <color indexed="12"/>
      <name val="標楷體"/>
      <family val="4"/>
      <charset val="136"/>
    </font>
    <font>
      <sz val="20"/>
      <name val="標楷體"/>
      <family val="4"/>
      <charset val="136"/>
    </font>
    <font>
      <sz val="20"/>
      <color indexed="12"/>
      <name val="標楷體"/>
      <family val="4"/>
      <charset val="136"/>
    </font>
    <font>
      <sz val="20"/>
      <color indexed="1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07">
    <xf numFmtId="0" fontId="0" fillId="0" borderId="0" xfId="0">
      <alignment vertical="center"/>
    </xf>
    <xf numFmtId="0" fontId="1" fillId="0" borderId="0" xfId="1" applyAlignment="1">
      <alignment shrinkToFit="1"/>
    </xf>
    <xf numFmtId="0" fontId="7" fillId="0" borderId="0" xfId="1" applyFont="1" applyBorder="1" applyAlignment="1">
      <alignment horizontal="left" shrinkToFit="1"/>
    </xf>
    <xf numFmtId="176" fontId="8" fillId="0" borderId="0" xfId="1" applyNumberFormat="1" applyFont="1" applyBorder="1" applyAlignment="1">
      <alignment horizontal="left" shrinkToFit="1"/>
    </xf>
    <xf numFmtId="177" fontId="8" fillId="0" borderId="0" xfId="1" applyNumberFormat="1" applyFont="1" applyBorder="1" applyAlignment="1">
      <alignment horizontal="center" shrinkToFit="1"/>
    </xf>
    <xf numFmtId="0" fontId="2" fillId="0" borderId="0" xfId="1" applyFont="1" applyBorder="1" applyAlignment="1">
      <alignment shrinkToFit="1"/>
    </xf>
    <xf numFmtId="0" fontId="9" fillId="0" borderId="0" xfId="1" applyFont="1" applyBorder="1" applyAlignment="1">
      <alignment shrinkToFit="1"/>
    </xf>
    <xf numFmtId="0" fontId="2" fillId="0" borderId="0" xfId="1" applyFont="1" applyAlignment="1">
      <alignment horizontal="center" shrinkToFit="1"/>
    </xf>
    <xf numFmtId="0" fontId="2" fillId="0" borderId="2" xfId="1" applyFont="1" applyBorder="1" applyAlignment="1">
      <alignment horizontal="center" vertical="center" shrinkToFit="1"/>
    </xf>
    <xf numFmtId="0" fontId="2" fillId="0" borderId="2" xfId="1" applyFont="1" applyBorder="1" applyAlignment="1">
      <alignment vertical="center" shrinkToFit="1"/>
    </xf>
    <xf numFmtId="177" fontId="9" fillId="0" borderId="2" xfId="1" applyNumberFormat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 shrinkToFit="1"/>
    </xf>
    <xf numFmtId="0" fontId="2" fillId="0" borderId="4" xfId="1" applyFont="1" applyBorder="1" applyAlignment="1">
      <alignment vertical="center" shrinkToFit="1"/>
    </xf>
    <xf numFmtId="0" fontId="2" fillId="0" borderId="2" xfId="1" applyFont="1" applyBorder="1" applyAlignment="1">
      <alignment horizontal="center" shrinkToFit="1"/>
    </xf>
    <xf numFmtId="177" fontId="9" fillId="0" borderId="0" xfId="1" applyNumberFormat="1" applyFont="1" applyBorder="1" applyAlignment="1">
      <alignment horizontal="center" vertical="center" shrinkToFit="1"/>
    </xf>
    <xf numFmtId="0" fontId="2" fillId="0" borderId="0" xfId="1" applyFont="1" applyBorder="1" applyAlignment="1">
      <alignment horizontal="center" shrinkToFit="1"/>
    </xf>
    <xf numFmtId="0" fontId="2" fillId="0" borderId="0" xfId="1" applyNumberFormat="1" applyFont="1" applyBorder="1" applyAlignment="1">
      <alignment shrinkToFit="1"/>
    </xf>
    <xf numFmtId="177" fontId="9" fillId="0" borderId="0" xfId="1" applyNumberFormat="1" applyFont="1" applyBorder="1" applyAlignment="1">
      <alignment shrinkToFit="1"/>
    </xf>
    <xf numFmtId="0" fontId="2" fillId="0" borderId="0" xfId="1" applyNumberFormat="1" applyFont="1" applyBorder="1" applyAlignment="1">
      <alignment horizontal="center" shrinkToFit="1"/>
    </xf>
    <xf numFmtId="0" fontId="9" fillId="0" borderId="0" xfId="1" applyNumberFormat="1" applyFont="1" applyBorder="1" applyAlignment="1">
      <alignment shrinkToFit="1"/>
    </xf>
    <xf numFmtId="0" fontId="9" fillId="0" borderId="0" xfId="1" applyFont="1" applyBorder="1" applyAlignment="1">
      <alignment horizontal="center" vertical="center" shrinkToFit="1"/>
    </xf>
    <xf numFmtId="0" fontId="2" fillId="0" borderId="0" xfId="1" applyFont="1" applyAlignment="1">
      <alignment shrinkToFit="1"/>
    </xf>
    <xf numFmtId="177" fontId="9" fillId="0" borderId="0" xfId="1" applyNumberFormat="1" applyFont="1" applyAlignment="1">
      <alignment shrinkToFit="1"/>
    </xf>
    <xf numFmtId="0" fontId="9" fillId="0" borderId="0" xfId="1" applyFont="1" applyAlignment="1">
      <alignment horizontal="left" shrinkToFit="1"/>
    </xf>
    <xf numFmtId="0" fontId="9" fillId="0" borderId="0" xfId="1" applyFont="1" applyAlignment="1">
      <alignment shrinkToFit="1"/>
    </xf>
    <xf numFmtId="0" fontId="2" fillId="0" borderId="0" xfId="1" applyFont="1" applyAlignment="1">
      <alignment horizontal="center" shrinkToFit="1"/>
    </xf>
    <xf numFmtId="177" fontId="11" fillId="0" borderId="0" xfId="1" applyNumberFormat="1" applyFont="1" applyAlignment="1">
      <alignment shrinkToFit="1"/>
    </xf>
    <xf numFmtId="0" fontId="11" fillId="0" borderId="0" xfId="1" applyFont="1" applyAlignment="1">
      <alignment shrinkToFit="1"/>
    </xf>
    <xf numFmtId="0" fontId="12" fillId="0" borderId="0" xfId="1" applyFont="1" applyAlignment="1">
      <alignment shrinkToFit="1"/>
    </xf>
    <xf numFmtId="180" fontId="2" fillId="0" borderId="0" xfId="1" applyNumberFormat="1" applyFont="1" applyBorder="1" applyAlignment="1">
      <alignment horizontal="center" shrinkToFit="1"/>
    </xf>
    <xf numFmtId="0" fontId="14" fillId="0" borderId="6" xfId="1" applyFont="1" applyBorder="1" applyAlignment="1">
      <alignment horizontal="center" shrinkToFit="1"/>
    </xf>
    <xf numFmtId="0" fontId="14" fillId="0" borderId="7" xfId="1" applyFont="1" applyBorder="1" applyAlignment="1">
      <alignment horizontal="center" shrinkToFit="1"/>
    </xf>
    <xf numFmtId="178" fontId="14" fillId="0" borderId="6" xfId="1" applyNumberFormat="1" applyFont="1" applyBorder="1" applyAlignment="1">
      <alignment horizontal="center" shrinkToFit="1"/>
    </xf>
    <xf numFmtId="0" fontId="14" fillId="0" borderId="8" xfId="1" applyFont="1" applyBorder="1" applyAlignment="1">
      <alignment vertical="center" shrinkToFit="1"/>
    </xf>
    <xf numFmtId="0" fontId="14" fillId="0" borderId="9" xfId="1" applyFont="1" applyBorder="1" applyAlignment="1">
      <alignment horizontal="center" vertical="center" shrinkToFit="1"/>
    </xf>
    <xf numFmtId="176" fontId="16" fillId="0" borderId="0" xfId="1" applyNumberFormat="1" applyFont="1" applyBorder="1" applyAlignment="1">
      <alignment horizontal="center" vertical="center" shrinkToFit="1"/>
    </xf>
    <xf numFmtId="177" fontId="16" fillId="0" borderId="9" xfId="1" applyNumberFormat="1" applyFont="1" applyBorder="1" applyAlignment="1">
      <alignment horizontal="center" vertical="center" shrinkToFit="1"/>
    </xf>
    <xf numFmtId="0" fontId="14" fillId="0" borderId="10" xfId="1" applyFont="1" applyBorder="1" applyAlignment="1">
      <alignment horizontal="center" vertical="center" shrinkToFit="1"/>
    </xf>
    <xf numFmtId="0" fontId="14" fillId="0" borderId="9" xfId="1" applyFont="1" applyBorder="1" applyAlignment="1">
      <alignment vertical="center" shrinkToFit="1"/>
    </xf>
    <xf numFmtId="0" fontId="14" fillId="0" borderId="11" xfId="1" applyFont="1" applyBorder="1" applyAlignment="1">
      <alignment horizontal="center" vertical="center" shrinkToFit="1"/>
    </xf>
    <xf numFmtId="177" fontId="16" fillId="0" borderId="9" xfId="1" applyNumberFormat="1" applyFont="1" applyBorder="1" applyAlignment="1">
      <alignment vertical="center" shrinkToFit="1"/>
    </xf>
    <xf numFmtId="0" fontId="14" fillId="0" borderId="0" xfId="1" applyFont="1" applyBorder="1" applyAlignment="1">
      <alignment horizontal="left" vertical="center" shrinkToFit="1"/>
    </xf>
    <xf numFmtId="0" fontId="14" fillId="0" borderId="0" xfId="1" applyFont="1" applyBorder="1" applyAlignment="1">
      <alignment horizontal="center" vertical="center" shrinkToFit="1"/>
    </xf>
    <xf numFmtId="0" fontId="14" fillId="0" borderId="0" xfId="1" applyFont="1" applyBorder="1" applyAlignment="1">
      <alignment vertical="center" shrinkToFit="1"/>
    </xf>
    <xf numFmtId="0" fontId="14" fillId="0" borderId="12" xfId="1" applyFont="1" applyBorder="1" applyAlignment="1">
      <alignment horizontal="center" shrinkToFit="1"/>
    </xf>
    <xf numFmtId="179" fontId="14" fillId="0" borderId="6" xfId="1" applyNumberFormat="1" applyFont="1" applyBorder="1" applyAlignment="1">
      <alignment horizontal="center" shrinkToFit="1"/>
    </xf>
    <xf numFmtId="0" fontId="14" fillId="0" borderId="6" xfId="1" applyFont="1" applyBorder="1" applyAlignment="1">
      <alignment vertical="center" shrinkToFit="1"/>
    </xf>
    <xf numFmtId="177" fontId="16" fillId="0" borderId="0" xfId="1" applyNumberFormat="1" applyFont="1" applyBorder="1" applyAlignment="1">
      <alignment horizontal="center" vertical="center" shrinkToFit="1"/>
    </xf>
    <xf numFmtId="177" fontId="16" fillId="0" borderId="0" xfId="1" applyNumberFormat="1" applyFont="1" applyBorder="1" applyAlignment="1">
      <alignment vertical="center" shrinkToFit="1"/>
    </xf>
    <xf numFmtId="0" fontId="14" fillId="0" borderId="13" xfId="1" applyFont="1" applyBorder="1" applyAlignment="1">
      <alignment vertical="center" shrinkToFit="1"/>
    </xf>
    <xf numFmtId="0" fontId="14" fillId="0" borderId="1" xfId="1" applyFont="1" applyBorder="1" applyAlignment="1">
      <alignment horizontal="center" vertical="center" shrinkToFit="1"/>
    </xf>
    <xf numFmtId="0" fontId="14" fillId="0" borderId="14" xfId="1" applyFont="1" applyBorder="1" applyAlignment="1">
      <alignment horizontal="center" vertical="center" shrinkToFit="1"/>
    </xf>
    <xf numFmtId="0" fontId="14" fillId="0" borderId="1" xfId="1" applyFont="1" applyBorder="1" applyAlignment="1">
      <alignment vertical="center" shrinkToFit="1"/>
    </xf>
    <xf numFmtId="0" fontId="14" fillId="0" borderId="8" xfId="1" applyFont="1" applyBorder="1" applyAlignment="1">
      <alignment horizontal="center" shrinkToFit="1"/>
    </xf>
    <xf numFmtId="179" fontId="14" fillId="0" borderId="15" xfId="1" applyNumberFormat="1" applyFont="1" applyBorder="1" applyAlignment="1">
      <alignment horizontal="center" shrinkToFit="1"/>
    </xf>
    <xf numFmtId="0" fontId="14" fillId="0" borderId="15" xfId="1" applyFont="1" applyBorder="1" applyAlignment="1">
      <alignment horizontal="center" shrinkToFit="1"/>
    </xf>
    <xf numFmtId="177" fontId="14" fillId="0" borderId="0" xfId="1" applyNumberFormat="1" applyFont="1" applyBorder="1" applyAlignment="1">
      <alignment horizontal="center" vertical="center" shrinkToFit="1"/>
    </xf>
    <xf numFmtId="0" fontId="14" fillId="0" borderId="14" xfId="1" applyFont="1" applyBorder="1" applyAlignment="1">
      <alignment vertical="center" shrinkToFit="1"/>
    </xf>
    <xf numFmtId="0" fontId="14" fillId="2" borderId="0" xfId="1" applyFont="1" applyFill="1" applyBorder="1" applyAlignment="1">
      <alignment vertical="center" shrinkToFit="1"/>
    </xf>
    <xf numFmtId="0" fontId="14" fillId="2" borderId="0" xfId="1" applyFont="1" applyFill="1" applyBorder="1" applyAlignment="1">
      <alignment horizontal="center" vertical="center" shrinkToFit="1"/>
    </xf>
    <xf numFmtId="177" fontId="16" fillId="2" borderId="0" xfId="1" applyNumberFormat="1" applyFont="1" applyFill="1" applyBorder="1" applyAlignment="1">
      <alignment horizontal="center" vertical="center" shrinkToFit="1"/>
    </xf>
    <xf numFmtId="177" fontId="16" fillId="2" borderId="0" xfId="1" applyNumberFormat="1" applyFont="1" applyFill="1" applyBorder="1" applyAlignment="1">
      <alignment vertical="center" shrinkToFit="1"/>
    </xf>
    <xf numFmtId="0" fontId="14" fillId="0" borderId="13" xfId="1" applyFont="1" applyBorder="1" applyAlignment="1">
      <alignment horizontal="center" shrinkToFit="1"/>
    </xf>
    <xf numFmtId="0" fontId="14" fillId="2" borderId="1" xfId="1" applyFont="1" applyFill="1" applyBorder="1" applyAlignment="1">
      <alignment vertical="center" shrinkToFit="1"/>
    </xf>
    <xf numFmtId="0" fontId="14" fillId="2" borderId="1" xfId="1" applyFont="1" applyFill="1" applyBorder="1" applyAlignment="1">
      <alignment horizontal="center" vertical="center" shrinkToFit="1"/>
    </xf>
    <xf numFmtId="178" fontId="14" fillId="0" borderId="12" xfId="1" applyNumberFormat="1" applyFont="1" applyBorder="1" applyAlignment="1">
      <alignment horizontal="center" shrinkToFit="1"/>
    </xf>
    <xf numFmtId="179" fontId="14" fillId="0" borderId="12" xfId="1" applyNumberFormat="1" applyFont="1" applyBorder="1" applyAlignment="1">
      <alignment horizontal="center" shrinkToFit="1"/>
    </xf>
    <xf numFmtId="177" fontId="16" fillId="0" borderId="1" xfId="1" applyNumberFormat="1" applyFont="1" applyBorder="1" applyAlignment="1">
      <alignment horizontal="center" vertical="center" shrinkToFit="1"/>
    </xf>
    <xf numFmtId="177" fontId="16" fillId="0" borderId="1" xfId="1" applyNumberFormat="1" applyFont="1" applyBorder="1" applyAlignment="1">
      <alignment vertical="center" shrinkToFit="1"/>
    </xf>
    <xf numFmtId="0" fontId="16" fillId="0" borderId="1" xfId="1" applyFont="1" applyBorder="1" applyAlignment="1">
      <alignment horizontal="center" vertical="center" shrinkToFit="1"/>
    </xf>
    <xf numFmtId="181" fontId="12" fillId="0" borderId="0" xfId="1" applyNumberFormat="1" applyFont="1" applyAlignment="1">
      <alignment shrinkToFit="1"/>
    </xf>
    <xf numFmtId="0" fontId="13" fillId="0" borderId="3" xfId="2" applyNumberFormat="1" applyFont="1" applyFill="1" applyBorder="1" applyAlignment="1">
      <alignment horizontal="left" vertical="center" shrinkToFit="1"/>
    </xf>
    <xf numFmtId="181" fontId="13" fillId="0" borderId="5" xfId="2" applyNumberFormat="1" applyFont="1" applyFill="1" applyBorder="1" applyAlignment="1">
      <alignment horizontal="left" vertical="center" shrinkToFit="1"/>
    </xf>
    <xf numFmtId="0" fontId="13" fillId="0" borderId="4" xfId="2" applyNumberFormat="1" applyFont="1" applyFill="1" applyBorder="1" applyAlignment="1">
      <alignment horizontal="center" vertical="center" shrinkToFit="1"/>
    </xf>
    <xf numFmtId="0" fontId="13" fillId="0" borderId="2" xfId="2" applyFont="1" applyFill="1" applyBorder="1" applyAlignment="1">
      <alignment horizontal="center" vertical="center" shrinkToFit="1"/>
    </xf>
    <xf numFmtId="0" fontId="13" fillId="0" borderId="8" xfId="2" applyFont="1" applyFill="1" applyBorder="1" applyAlignment="1">
      <alignment horizontal="left" vertical="center" shrinkToFit="1"/>
    </xf>
    <xf numFmtId="181" fontId="13" fillId="0" borderId="9" xfId="2" applyNumberFormat="1" applyFont="1" applyFill="1" applyBorder="1" applyAlignment="1">
      <alignment horizontal="left" vertical="center" shrinkToFit="1"/>
    </xf>
    <xf numFmtId="0" fontId="13" fillId="0" borderId="10" xfId="2" applyNumberFormat="1" applyFont="1" applyFill="1" applyBorder="1" applyAlignment="1">
      <alignment horizontal="center" vertical="center" shrinkToFit="1"/>
    </xf>
    <xf numFmtId="0" fontId="13" fillId="0" borderId="8" xfId="2" applyNumberFormat="1" applyFont="1" applyFill="1" applyBorder="1" applyAlignment="1">
      <alignment horizontal="center" vertical="center" shrinkToFit="1"/>
    </xf>
    <xf numFmtId="0" fontId="13" fillId="0" borderId="12" xfId="2" applyNumberFormat="1" applyFont="1" applyFill="1" applyBorder="1" applyAlignment="1">
      <alignment horizontal="center" vertical="center" shrinkToFit="1"/>
    </xf>
    <xf numFmtId="0" fontId="13" fillId="0" borderId="6" xfId="2" applyNumberFormat="1" applyFont="1" applyFill="1" applyBorder="1" applyAlignment="1">
      <alignment horizontal="left" vertical="center" shrinkToFit="1"/>
    </xf>
    <xf numFmtId="181" fontId="13" fillId="0" borderId="0" xfId="2" applyNumberFormat="1" applyFont="1" applyFill="1" applyBorder="1" applyAlignment="1">
      <alignment horizontal="left" vertical="center" shrinkToFit="1"/>
    </xf>
    <xf numFmtId="0" fontId="13" fillId="0" borderId="11" xfId="2" applyNumberFormat="1" applyFont="1" applyFill="1" applyBorder="1" applyAlignment="1">
      <alignment horizontal="center" vertical="center" shrinkToFit="1"/>
    </xf>
    <xf numFmtId="0" fontId="13" fillId="0" borderId="6" xfId="2" applyNumberFormat="1" applyFont="1" applyFill="1" applyBorder="1" applyAlignment="1">
      <alignment horizontal="center" vertical="center" shrinkToFit="1"/>
    </xf>
    <xf numFmtId="0" fontId="13" fillId="0" borderId="12" xfId="2" applyFont="1" applyFill="1" applyBorder="1" applyAlignment="1">
      <alignment horizontal="center" vertical="center" shrinkToFit="1"/>
    </xf>
    <xf numFmtId="181" fontId="13" fillId="0" borderId="0" xfId="2" applyNumberFormat="1" applyFont="1" applyFill="1" applyBorder="1" applyAlignment="1">
      <alignment horizontal="center" vertical="center" shrinkToFit="1"/>
    </xf>
    <xf numFmtId="0" fontId="13" fillId="0" borderId="7" xfId="2" applyNumberFormat="1" applyFont="1" applyFill="1" applyBorder="1" applyAlignment="1">
      <alignment horizontal="center" vertical="center" shrinkToFit="1"/>
    </xf>
    <xf numFmtId="0" fontId="13" fillId="0" borderId="13" xfId="1" applyFont="1" applyBorder="1" applyAlignment="1">
      <alignment shrinkToFit="1"/>
    </xf>
    <xf numFmtId="181" fontId="13" fillId="0" borderId="1" xfId="1" applyNumberFormat="1" applyFont="1" applyBorder="1" applyAlignment="1">
      <alignment shrinkToFit="1"/>
    </xf>
    <xf numFmtId="0" fontId="13" fillId="0" borderId="1" xfId="1" applyFont="1" applyBorder="1" applyAlignment="1">
      <alignment shrinkToFit="1"/>
    </xf>
    <xf numFmtId="0" fontId="13" fillId="0" borderId="14" xfId="1" applyFont="1" applyBorder="1" applyAlignment="1">
      <alignment shrinkToFit="1"/>
    </xf>
    <xf numFmtId="0" fontId="2" fillId="0" borderId="0" xfId="1" applyFont="1" applyAlignment="1">
      <alignment horizontal="left" shrinkToFit="1"/>
    </xf>
    <xf numFmtId="0" fontId="2" fillId="0" borderId="0" xfId="1" applyFont="1" applyAlignment="1">
      <alignment horizontal="center" shrinkToFit="1"/>
    </xf>
    <xf numFmtId="0" fontId="15" fillId="0" borderId="3" xfId="1" applyFont="1" applyBorder="1" applyAlignment="1">
      <alignment horizontal="center" vertical="center" shrinkToFit="1"/>
    </xf>
    <xf numFmtId="0" fontId="15" fillId="0" borderId="5" xfId="1" applyFont="1" applyBorder="1" applyAlignment="1">
      <alignment horizontal="center" vertical="center" shrinkToFit="1"/>
    </xf>
    <xf numFmtId="0" fontId="15" fillId="0" borderId="4" xfId="1" applyFont="1" applyBorder="1" applyAlignment="1">
      <alignment horizontal="center" vertical="center" shrinkToFit="1"/>
    </xf>
    <xf numFmtId="0" fontId="15" fillId="0" borderId="2" xfId="1" applyFont="1" applyBorder="1" applyAlignment="1">
      <alignment horizontal="center" vertical="center" shrinkToFit="1"/>
    </xf>
    <xf numFmtId="0" fontId="13" fillId="0" borderId="3" xfId="2" applyFont="1" applyFill="1" applyBorder="1" applyAlignment="1">
      <alignment horizontal="center" vertical="center" shrinkToFit="1"/>
    </xf>
    <xf numFmtId="0" fontId="13" fillId="0" borderId="4" xfId="2" applyFont="1" applyFill="1" applyBorder="1" applyAlignment="1">
      <alignment horizontal="center" vertical="center" shrinkToFit="1"/>
    </xf>
    <xf numFmtId="0" fontId="2" fillId="0" borderId="0" xfId="1" applyFont="1" applyAlignment="1">
      <alignment horizontal="center" vertical="top" shrinkToFit="1"/>
    </xf>
    <xf numFmtId="0" fontId="2" fillId="0" borderId="0" xfId="1" applyFont="1" applyBorder="1" applyAlignment="1">
      <alignment horizontal="center" shrinkToFit="1"/>
    </xf>
    <xf numFmtId="0" fontId="2" fillId="0" borderId="1" xfId="1" applyFont="1" applyBorder="1" applyAlignment="1">
      <alignment horizontal="center" shrinkToFit="1"/>
    </xf>
    <xf numFmtId="0" fontId="9" fillId="0" borderId="1" xfId="1" applyFont="1" applyBorder="1" applyAlignment="1">
      <alignment horizontal="center" shrinkToFit="1"/>
    </xf>
    <xf numFmtId="0" fontId="10" fillId="0" borderId="3" xfId="1" applyFont="1" applyBorder="1" applyAlignment="1">
      <alignment horizontal="center" shrinkToFit="1"/>
    </xf>
    <xf numFmtId="0" fontId="10" fillId="0" borderId="5" xfId="1" applyFont="1" applyBorder="1" applyAlignment="1">
      <alignment horizontal="center" shrinkToFit="1"/>
    </xf>
    <xf numFmtId="0" fontId="10" fillId="0" borderId="4" xfId="1" applyFont="1" applyBorder="1" applyAlignment="1">
      <alignment horizontal="center" shrinkToFit="1"/>
    </xf>
  </cellXfs>
  <cellStyles count="3">
    <cellStyle name="一般" xfId="0" builtinId="0"/>
    <cellStyle name="一般 2" xfId="2"/>
    <cellStyle name="一般_菜單格式範本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AK40"/>
  <sheetViews>
    <sheetView tabSelected="1" zoomScale="55" zoomScaleNormal="55" workbookViewId="0">
      <selection activeCell="C5" sqref="C5"/>
    </sheetView>
  </sheetViews>
  <sheetFormatPr defaultRowHeight="16.5"/>
  <cols>
    <col min="1" max="1" width="14.375" style="1" customWidth="1"/>
    <col min="2" max="2" width="6.25" style="1" bestFit="1" customWidth="1"/>
    <col min="3" max="3" width="23.125" style="1" bestFit="1" customWidth="1"/>
    <col min="4" max="4" width="10.625" style="1" hidden="1" customWidth="1"/>
    <col min="5" max="5" width="11.25" style="27" bestFit="1" customWidth="1"/>
    <col min="6" max="6" width="10.625" style="27" hidden="1" customWidth="1"/>
    <col min="7" max="7" width="11.25" style="1" bestFit="1" customWidth="1"/>
    <col min="8" max="8" width="9" style="1" hidden="1" customWidth="1"/>
    <col min="9" max="9" width="11.875" style="1" hidden="1" customWidth="1"/>
    <col min="10" max="10" width="18.75" style="1" bestFit="1" customWidth="1"/>
    <col min="11" max="11" width="8" style="1" hidden="1" customWidth="1"/>
    <col min="12" max="12" width="9" style="28"/>
    <col min="13" max="13" width="9" style="28" hidden="1" customWidth="1"/>
    <col min="14" max="14" width="9" style="1"/>
    <col min="15" max="15" width="0" style="1" hidden="1" customWidth="1"/>
    <col min="16" max="16" width="11.875" style="1" hidden="1" customWidth="1"/>
    <col min="17" max="17" width="26.875" style="1" customWidth="1"/>
    <col min="18" max="18" width="0" style="1" hidden="1" customWidth="1"/>
    <col min="19" max="19" width="9" style="28"/>
    <col min="20" max="20" width="0" style="28" hidden="1" customWidth="1"/>
    <col min="21" max="21" width="8.125" style="1" customWidth="1"/>
    <col min="22" max="22" width="0" style="1" hidden="1" customWidth="1"/>
    <col min="23" max="23" width="10.875" style="1" hidden="1" customWidth="1"/>
    <col min="24" max="24" width="25.25" style="1" customWidth="1"/>
    <col min="25" max="25" width="9" style="1" hidden="1" customWidth="1"/>
    <col min="26" max="26" width="9" style="28"/>
    <col min="27" max="27" width="9" style="28" hidden="1" customWidth="1"/>
    <col min="28" max="28" width="9" style="1"/>
    <col min="29" max="29" width="9" style="1" hidden="1" customWidth="1"/>
    <col min="30" max="30" width="11.125" style="1" hidden="1" customWidth="1"/>
    <col min="31" max="31" width="8" style="1" customWidth="1"/>
    <col min="32" max="32" width="10.75" style="29" bestFit="1" customWidth="1"/>
    <col min="33" max="33" width="8.125" style="71" bestFit="1" customWidth="1"/>
    <col min="34" max="34" width="5.375" style="29" bestFit="1" customWidth="1"/>
    <col min="35" max="35" width="14.25" style="29" bestFit="1" customWidth="1"/>
    <col min="36" max="36" width="6.75" style="29" bestFit="1" customWidth="1"/>
    <col min="37" max="37" width="20.75" style="29" bestFit="1" customWidth="1"/>
    <col min="38" max="257" width="9" style="1"/>
    <col min="258" max="258" width="14.375" style="1" customWidth="1"/>
    <col min="259" max="259" width="27" style="1" customWidth="1"/>
    <col min="260" max="260" width="0" style="1" hidden="1" customWidth="1"/>
    <col min="261" max="261" width="9.5" style="1" customWidth="1"/>
    <col min="262" max="262" width="0" style="1" hidden="1" customWidth="1"/>
    <col min="263" max="263" width="8.125" style="1" customWidth="1"/>
    <col min="264" max="265" width="0" style="1" hidden="1" customWidth="1"/>
    <col min="266" max="266" width="29.125" style="1" customWidth="1"/>
    <col min="267" max="267" width="0" style="1" hidden="1" customWidth="1"/>
    <col min="268" max="268" width="9" style="1"/>
    <col min="269" max="269" width="0" style="1" hidden="1" customWidth="1"/>
    <col min="270" max="270" width="9" style="1"/>
    <col min="271" max="272" width="0" style="1" hidden="1" customWidth="1"/>
    <col min="273" max="273" width="26.875" style="1" customWidth="1"/>
    <col min="274" max="274" width="0" style="1" hidden="1" customWidth="1"/>
    <col min="275" max="275" width="9" style="1"/>
    <col min="276" max="276" width="0" style="1" hidden="1" customWidth="1"/>
    <col min="277" max="277" width="8.125" style="1" customWidth="1"/>
    <col min="278" max="279" width="0" style="1" hidden="1" customWidth="1"/>
    <col min="280" max="280" width="25.25" style="1" customWidth="1"/>
    <col min="281" max="281" width="0" style="1" hidden="1" customWidth="1"/>
    <col min="282" max="282" width="9" style="1"/>
    <col min="283" max="283" width="0" style="1" hidden="1" customWidth="1"/>
    <col min="284" max="284" width="9" style="1"/>
    <col min="285" max="286" width="0" style="1" hidden="1" customWidth="1"/>
    <col min="287" max="287" width="8" style="1" customWidth="1"/>
    <col min="288" max="289" width="9" style="1"/>
    <col min="290" max="290" width="5" style="1" customWidth="1"/>
    <col min="291" max="513" width="9" style="1"/>
    <col min="514" max="514" width="14.375" style="1" customWidth="1"/>
    <col min="515" max="515" width="27" style="1" customWidth="1"/>
    <col min="516" max="516" width="0" style="1" hidden="1" customWidth="1"/>
    <col min="517" max="517" width="9.5" style="1" customWidth="1"/>
    <col min="518" max="518" width="0" style="1" hidden="1" customWidth="1"/>
    <col min="519" max="519" width="8.125" style="1" customWidth="1"/>
    <col min="520" max="521" width="0" style="1" hidden="1" customWidth="1"/>
    <col min="522" max="522" width="29.125" style="1" customWidth="1"/>
    <col min="523" max="523" width="0" style="1" hidden="1" customWidth="1"/>
    <col min="524" max="524" width="9" style="1"/>
    <col min="525" max="525" width="0" style="1" hidden="1" customWidth="1"/>
    <col min="526" max="526" width="9" style="1"/>
    <col min="527" max="528" width="0" style="1" hidden="1" customWidth="1"/>
    <col min="529" max="529" width="26.875" style="1" customWidth="1"/>
    <col min="530" max="530" width="0" style="1" hidden="1" customWidth="1"/>
    <col min="531" max="531" width="9" style="1"/>
    <col min="532" max="532" width="0" style="1" hidden="1" customWidth="1"/>
    <col min="533" max="533" width="8.125" style="1" customWidth="1"/>
    <col min="534" max="535" width="0" style="1" hidden="1" customWidth="1"/>
    <col min="536" max="536" width="25.25" style="1" customWidth="1"/>
    <col min="537" max="537" width="0" style="1" hidden="1" customWidth="1"/>
    <col min="538" max="538" width="9" style="1"/>
    <col min="539" max="539" width="0" style="1" hidden="1" customWidth="1"/>
    <col min="540" max="540" width="9" style="1"/>
    <col min="541" max="542" width="0" style="1" hidden="1" customWidth="1"/>
    <col min="543" max="543" width="8" style="1" customWidth="1"/>
    <col min="544" max="545" width="9" style="1"/>
    <col min="546" max="546" width="5" style="1" customWidth="1"/>
    <col min="547" max="769" width="9" style="1"/>
    <col min="770" max="770" width="14.375" style="1" customWidth="1"/>
    <col min="771" max="771" width="27" style="1" customWidth="1"/>
    <col min="772" max="772" width="0" style="1" hidden="1" customWidth="1"/>
    <col min="773" max="773" width="9.5" style="1" customWidth="1"/>
    <col min="774" max="774" width="0" style="1" hidden="1" customWidth="1"/>
    <col min="775" max="775" width="8.125" style="1" customWidth="1"/>
    <col min="776" max="777" width="0" style="1" hidden="1" customWidth="1"/>
    <col min="778" max="778" width="29.125" style="1" customWidth="1"/>
    <col min="779" max="779" width="0" style="1" hidden="1" customWidth="1"/>
    <col min="780" max="780" width="9" style="1"/>
    <col min="781" max="781" width="0" style="1" hidden="1" customWidth="1"/>
    <col min="782" max="782" width="9" style="1"/>
    <col min="783" max="784" width="0" style="1" hidden="1" customWidth="1"/>
    <col min="785" max="785" width="26.875" style="1" customWidth="1"/>
    <col min="786" max="786" width="0" style="1" hidden="1" customWidth="1"/>
    <col min="787" max="787" width="9" style="1"/>
    <col min="788" max="788" width="0" style="1" hidden="1" customWidth="1"/>
    <col min="789" max="789" width="8.125" style="1" customWidth="1"/>
    <col min="790" max="791" width="0" style="1" hidden="1" customWidth="1"/>
    <col min="792" max="792" width="25.25" style="1" customWidth="1"/>
    <col min="793" max="793" width="0" style="1" hidden="1" customWidth="1"/>
    <col min="794" max="794" width="9" style="1"/>
    <col min="795" max="795" width="0" style="1" hidden="1" customWidth="1"/>
    <col min="796" max="796" width="9" style="1"/>
    <col min="797" max="798" width="0" style="1" hidden="1" customWidth="1"/>
    <col min="799" max="799" width="8" style="1" customWidth="1"/>
    <col min="800" max="801" width="9" style="1"/>
    <col min="802" max="802" width="5" style="1" customWidth="1"/>
    <col min="803" max="1025" width="9" style="1"/>
    <col min="1026" max="1026" width="14.375" style="1" customWidth="1"/>
    <col min="1027" max="1027" width="27" style="1" customWidth="1"/>
    <col min="1028" max="1028" width="0" style="1" hidden="1" customWidth="1"/>
    <col min="1029" max="1029" width="9.5" style="1" customWidth="1"/>
    <col min="1030" max="1030" width="0" style="1" hidden="1" customWidth="1"/>
    <col min="1031" max="1031" width="8.125" style="1" customWidth="1"/>
    <col min="1032" max="1033" width="0" style="1" hidden="1" customWidth="1"/>
    <col min="1034" max="1034" width="29.125" style="1" customWidth="1"/>
    <col min="1035" max="1035" width="0" style="1" hidden="1" customWidth="1"/>
    <col min="1036" max="1036" width="9" style="1"/>
    <col min="1037" max="1037" width="0" style="1" hidden="1" customWidth="1"/>
    <col min="1038" max="1038" width="9" style="1"/>
    <col min="1039" max="1040" width="0" style="1" hidden="1" customWidth="1"/>
    <col min="1041" max="1041" width="26.875" style="1" customWidth="1"/>
    <col min="1042" max="1042" width="0" style="1" hidden="1" customWidth="1"/>
    <col min="1043" max="1043" width="9" style="1"/>
    <col min="1044" max="1044" width="0" style="1" hidden="1" customWidth="1"/>
    <col min="1045" max="1045" width="8.125" style="1" customWidth="1"/>
    <col min="1046" max="1047" width="0" style="1" hidden="1" customWidth="1"/>
    <col min="1048" max="1048" width="25.25" style="1" customWidth="1"/>
    <col min="1049" max="1049" width="0" style="1" hidden="1" customWidth="1"/>
    <col min="1050" max="1050" width="9" style="1"/>
    <col min="1051" max="1051" width="0" style="1" hidden="1" customWidth="1"/>
    <col min="1052" max="1052" width="9" style="1"/>
    <col min="1053" max="1054" width="0" style="1" hidden="1" customWidth="1"/>
    <col min="1055" max="1055" width="8" style="1" customWidth="1"/>
    <col min="1056" max="1057" width="9" style="1"/>
    <col min="1058" max="1058" width="5" style="1" customWidth="1"/>
    <col min="1059" max="1281" width="9" style="1"/>
    <col min="1282" max="1282" width="14.375" style="1" customWidth="1"/>
    <col min="1283" max="1283" width="27" style="1" customWidth="1"/>
    <col min="1284" max="1284" width="0" style="1" hidden="1" customWidth="1"/>
    <col min="1285" max="1285" width="9.5" style="1" customWidth="1"/>
    <col min="1286" max="1286" width="0" style="1" hidden="1" customWidth="1"/>
    <col min="1287" max="1287" width="8.125" style="1" customWidth="1"/>
    <col min="1288" max="1289" width="0" style="1" hidden="1" customWidth="1"/>
    <col min="1290" max="1290" width="29.125" style="1" customWidth="1"/>
    <col min="1291" max="1291" width="0" style="1" hidden="1" customWidth="1"/>
    <col min="1292" max="1292" width="9" style="1"/>
    <col min="1293" max="1293" width="0" style="1" hidden="1" customWidth="1"/>
    <col min="1294" max="1294" width="9" style="1"/>
    <col min="1295" max="1296" width="0" style="1" hidden="1" customWidth="1"/>
    <col min="1297" max="1297" width="26.875" style="1" customWidth="1"/>
    <col min="1298" max="1298" width="0" style="1" hidden="1" customWidth="1"/>
    <col min="1299" max="1299" width="9" style="1"/>
    <col min="1300" max="1300" width="0" style="1" hidden="1" customWidth="1"/>
    <col min="1301" max="1301" width="8.125" style="1" customWidth="1"/>
    <col min="1302" max="1303" width="0" style="1" hidden="1" customWidth="1"/>
    <col min="1304" max="1304" width="25.25" style="1" customWidth="1"/>
    <col min="1305" max="1305" width="0" style="1" hidden="1" customWidth="1"/>
    <col min="1306" max="1306" width="9" style="1"/>
    <col min="1307" max="1307" width="0" style="1" hidden="1" customWidth="1"/>
    <col min="1308" max="1308" width="9" style="1"/>
    <col min="1309" max="1310" width="0" style="1" hidden="1" customWidth="1"/>
    <col min="1311" max="1311" width="8" style="1" customWidth="1"/>
    <col min="1312" max="1313" width="9" style="1"/>
    <col min="1314" max="1314" width="5" style="1" customWidth="1"/>
    <col min="1315" max="1537" width="9" style="1"/>
    <col min="1538" max="1538" width="14.375" style="1" customWidth="1"/>
    <col min="1539" max="1539" width="27" style="1" customWidth="1"/>
    <col min="1540" max="1540" width="0" style="1" hidden="1" customWidth="1"/>
    <col min="1541" max="1541" width="9.5" style="1" customWidth="1"/>
    <col min="1542" max="1542" width="0" style="1" hidden="1" customWidth="1"/>
    <col min="1543" max="1543" width="8.125" style="1" customWidth="1"/>
    <col min="1544" max="1545" width="0" style="1" hidden="1" customWidth="1"/>
    <col min="1546" max="1546" width="29.125" style="1" customWidth="1"/>
    <col min="1547" max="1547" width="0" style="1" hidden="1" customWidth="1"/>
    <col min="1548" max="1548" width="9" style="1"/>
    <col min="1549" max="1549" width="0" style="1" hidden="1" customWidth="1"/>
    <col min="1550" max="1550" width="9" style="1"/>
    <col min="1551" max="1552" width="0" style="1" hidden="1" customWidth="1"/>
    <col min="1553" max="1553" width="26.875" style="1" customWidth="1"/>
    <col min="1554" max="1554" width="0" style="1" hidden="1" customWidth="1"/>
    <col min="1555" max="1555" width="9" style="1"/>
    <col min="1556" max="1556" width="0" style="1" hidden="1" customWidth="1"/>
    <col min="1557" max="1557" width="8.125" style="1" customWidth="1"/>
    <col min="1558" max="1559" width="0" style="1" hidden="1" customWidth="1"/>
    <col min="1560" max="1560" width="25.25" style="1" customWidth="1"/>
    <col min="1561" max="1561" width="0" style="1" hidden="1" customWidth="1"/>
    <col min="1562" max="1562" width="9" style="1"/>
    <col min="1563" max="1563" width="0" style="1" hidden="1" customWidth="1"/>
    <col min="1564" max="1564" width="9" style="1"/>
    <col min="1565" max="1566" width="0" style="1" hidden="1" customWidth="1"/>
    <col min="1567" max="1567" width="8" style="1" customWidth="1"/>
    <col min="1568" max="1569" width="9" style="1"/>
    <col min="1570" max="1570" width="5" style="1" customWidth="1"/>
    <col min="1571" max="1793" width="9" style="1"/>
    <col min="1794" max="1794" width="14.375" style="1" customWidth="1"/>
    <col min="1795" max="1795" width="27" style="1" customWidth="1"/>
    <col min="1796" max="1796" width="0" style="1" hidden="1" customWidth="1"/>
    <col min="1797" max="1797" width="9.5" style="1" customWidth="1"/>
    <col min="1798" max="1798" width="0" style="1" hidden="1" customWidth="1"/>
    <col min="1799" max="1799" width="8.125" style="1" customWidth="1"/>
    <col min="1800" max="1801" width="0" style="1" hidden="1" customWidth="1"/>
    <col min="1802" max="1802" width="29.125" style="1" customWidth="1"/>
    <col min="1803" max="1803" width="0" style="1" hidden="1" customWidth="1"/>
    <col min="1804" max="1804" width="9" style="1"/>
    <col min="1805" max="1805" width="0" style="1" hidden="1" customWidth="1"/>
    <col min="1806" max="1806" width="9" style="1"/>
    <col min="1807" max="1808" width="0" style="1" hidden="1" customWidth="1"/>
    <col min="1809" max="1809" width="26.875" style="1" customWidth="1"/>
    <col min="1810" max="1810" width="0" style="1" hidden="1" customWidth="1"/>
    <col min="1811" max="1811" width="9" style="1"/>
    <col min="1812" max="1812" width="0" style="1" hidden="1" customWidth="1"/>
    <col min="1813" max="1813" width="8.125" style="1" customWidth="1"/>
    <col min="1814" max="1815" width="0" style="1" hidden="1" customWidth="1"/>
    <col min="1816" max="1816" width="25.25" style="1" customWidth="1"/>
    <col min="1817" max="1817" width="0" style="1" hidden="1" customWidth="1"/>
    <col min="1818" max="1818" width="9" style="1"/>
    <col min="1819" max="1819" width="0" style="1" hidden="1" customWidth="1"/>
    <col min="1820" max="1820" width="9" style="1"/>
    <col min="1821" max="1822" width="0" style="1" hidden="1" customWidth="1"/>
    <col min="1823" max="1823" width="8" style="1" customWidth="1"/>
    <col min="1824" max="1825" width="9" style="1"/>
    <col min="1826" max="1826" width="5" style="1" customWidth="1"/>
    <col min="1827" max="2049" width="9" style="1"/>
    <col min="2050" max="2050" width="14.375" style="1" customWidth="1"/>
    <col min="2051" max="2051" width="27" style="1" customWidth="1"/>
    <col min="2052" max="2052" width="0" style="1" hidden="1" customWidth="1"/>
    <col min="2053" max="2053" width="9.5" style="1" customWidth="1"/>
    <col min="2054" max="2054" width="0" style="1" hidden="1" customWidth="1"/>
    <col min="2055" max="2055" width="8.125" style="1" customWidth="1"/>
    <col min="2056" max="2057" width="0" style="1" hidden="1" customWidth="1"/>
    <col min="2058" max="2058" width="29.125" style="1" customWidth="1"/>
    <col min="2059" max="2059" width="0" style="1" hidden="1" customWidth="1"/>
    <col min="2060" max="2060" width="9" style="1"/>
    <col min="2061" max="2061" width="0" style="1" hidden="1" customWidth="1"/>
    <col min="2062" max="2062" width="9" style="1"/>
    <col min="2063" max="2064" width="0" style="1" hidden="1" customWidth="1"/>
    <col min="2065" max="2065" width="26.875" style="1" customWidth="1"/>
    <col min="2066" max="2066" width="0" style="1" hidden="1" customWidth="1"/>
    <col min="2067" max="2067" width="9" style="1"/>
    <col min="2068" max="2068" width="0" style="1" hidden="1" customWidth="1"/>
    <col min="2069" max="2069" width="8.125" style="1" customWidth="1"/>
    <col min="2070" max="2071" width="0" style="1" hidden="1" customWidth="1"/>
    <col min="2072" max="2072" width="25.25" style="1" customWidth="1"/>
    <col min="2073" max="2073" width="0" style="1" hidden="1" customWidth="1"/>
    <col min="2074" max="2074" width="9" style="1"/>
    <col min="2075" max="2075" width="0" style="1" hidden="1" customWidth="1"/>
    <col min="2076" max="2076" width="9" style="1"/>
    <col min="2077" max="2078" width="0" style="1" hidden="1" customWidth="1"/>
    <col min="2079" max="2079" width="8" style="1" customWidth="1"/>
    <col min="2080" max="2081" width="9" style="1"/>
    <col min="2082" max="2082" width="5" style="1" customWidth="1"/>
    <col min="2083" max="2305" width="9" style="1"/>
    <col min="2306" max="2306" width="14.375" style="1" customWidth="1"/>
    <col min="2307" max="2307" width="27" style="1" customWidth="1"/>
    <col min="2308" max="2308" width="0" style="1" hidden="1" customWidth="1"/>
    <col min="2309" max="2309" width="9.5" style="1" customWidth="1"/>
    <col min="2310" max="2310" width="0" style="1" hidden="1" customWidth="1"/>
    <col min="2311" max="2311" width="8.125" style="1" customWidth="1"/>
    <col min="2312" max="2313" width="0" style="1" hidden="1" customWidth="1"/>
    <col min="2314" max="2314" width="29.125" style="1" customWidth="1"/>
    <col min="2315" max="2315" width="0" style="1" hidden="1" customWidth="1"/>
    <col min="2316" max="2316" width="9" style="1"/>
    <col min="2317" max="2317" width="0" style="1" hidden="1" customWidth="1"/>
    <col min="2318" max="2318" width="9" style="1"/>
    <col min="2319" max="2320" width="0" style="1" hidden="1" customWidth="1"/>
    <col min="2321" max="2321" width="26.875" style="1" customWidth="1"/>
    <col min="2322" max="2322" width="0" style="1" hidden="1" customWidth="1"/>
    <col min="2323" max="2323" width="9" style="1"/>
    <col min="2324" max="2324" width="0" style="1" hidden="1" customWidth="1"/>
    <col min="2325" max="2325" width="8.125" style="1" customWidth="1"/>
    <col min="2326" max="2327" width="0" style="1" hidden="1" customWidth="1"/>
    <col min="2328" max="2328" width="25.25" style="1" customWidth="1"/>
    <col min="2329" max="2329" width="0" style="1" hidden="1" customWidth="1"/>
    <col min="2330" max="2330" width="9" style="1"/>
    <col min="2331" max="2331" width="0" style="1" hidden="1" customWidth="1"/>
    <col min="2332" max="2332" width="9" style="1"/>
    <col min="2333" max="2334" width="0" style="1" hidden="1" customWidth="1"/>
    <col min="2335" max="2335" width="8" style="1" customWidth="1"/>
    <col min="2336" max="2337" width="9" style="1"/>
    <col min="2338" max="2338" width="5" style="1" customWidth="1"/>
    <col min="2339" max="2561" width="9" style="1"/>
    <col min="2562" max="2562" width="14.375" style="1" customWidth="1"/>
    <col min="2563" max="2563" width="27" style="1" customWidth="1"/>
    <col min="2564" max="2564" width="0" style="1" hidden="1" customWidth="1"/>
    <col min="2565" max="2565" width="9.5" style="1" customWidth="1"/>
    <col min="2566" max="2566" width="0" style="1" hidden="1" customWidth="1"/>
    <col min="2567" max="2567" width="8.125" style="1" customWidth="1"/>
    <col min="2568" max="2569" width="0" style="1" hidden="1" customWidth="1"/>
    <col min="2570" max="2570" width="29.125" style="1" customWidth="1"/>
    <col min="2571" max="2571" width="0" style="1" hidden="1" customWidth="1"/>
    <col min="2572" max="2572" width="9" style="1"/>
    <col min="2573" max="2573" width="0" style="1" hidden="1" customWidth="1"/>
    <col min="2574" max="2574" width="9" style="1"/>
    <col min="2575" max="2576" width="0" style="1" hidden="1" customWidth="1"/>
    <col min="2577" max="2577" width="26.875" style="1" customWidth="1"/>
    <col min="2578" max="2578" width="0" style="1" hidden="1" customWidth="1"/>
    <col min="2579" max="2579" width="9" style="1"/>
    <col min="2580" max="2580" width="0" style="1" hidden="1" customWidth="1"/>
    <col min="2581" max="2581" width="8.125" style="1" customWidth="1"/>
    <col min="2582" max="2583" width="0" style="1" hidden="1" customWidth="1"/>
    <col min="2584" max="2584" width="25.25" style="1" customWidth="1"/>
    <col min="2585" max="2585" width="0" style="1" hidden="1" customWidth="1"/>
    <col min="2586" max="2586" width="9" style="1"/>
    <col min="2587" max="2587" width="0" style="1" hidden="1" customWidth="1"/>
    <col min="2588" max="2588" width="9" style="1"/>
    <col min="2589" max="2590" width="0" style="1" hidden="1" customWidth="1"/>
    <col min="2591" max="2591" width="8" style="1" customWidth="1"/>
    <col min="2592" max="2593" width="9" style="1"/>
    <col min="2594" max="2594" width="5" style="1" customWidth="1"/>
    <col min="2595" max="2817" width="9" style="1"/>
    <col min="2818" max="2818" width="14.375" style="1" customWidth="1"/>
    <col min="2819" max="2819" width="27" style="1" customWidth="1"/>
    <col min="2820" max="2820" width="0" style="1" hidden="1" customWidth="1"/>
    <col min="2821" max="2821" width="9.5" style="1" customWidth="1"/>
    <col min="2822" max="2822" width="0" style="1" hidden="1" customWidth="1"/>
    <col min="2823" max="2823" width="8.125" style="1" customWidth="1"/>
    <col min="2824" max="2825" width="0" style="1" hidden="1" customWidth="1"/>
    <col min="2826" max="2826" width="29.125" style="1" customWidth="1"/>
    <col min="2827" max="2827" width="0" style="1" hidden="1" customWidth="1"/>
    <col min="2828" max="2828" width="9" style="1"/>
    <col min="2829" max="2829" width="0" style="1" hidden="1" customWidth="1"/>
    <col min="2830" max="2830" width="9" style="1"/>
    <col min="2831" max="2832" width="0" style="1" hidden="1" customWidth="1"/>
    <col min="2833" max="2833" width="26.875" style="1" customWidth="1"/>
    <col min="2834" max="2834" width="0" style="1" hidden="1" customWidth="1"/>
    <col min="2835" max="2835" width="9" style="1"/>
    <col min="2836" max="2836" width="0" style="1" hidden="1" customWidth="1"/>
    <col min="2837" max="2837" width="8.125" style="1" customWidth="1"/>
    <col min="2838" max="2839" width="0" style="1" hidden="1" customWidth="1"/>
    <col min="2840" max="2840" width="25.25" style="1" customWidth="1"/>
    <col min="2841" max="2841" width="0" style="1" hidden="1" customWidth="1"/>
    <col min="2842" max="2842" width="9" style="1"/>
    <col min="2843" max="2843" width="0" style="1" hidden="1" customWidth="1"/>
    <col min="2844" max="2844" width="9" style="1"/>
    <col min="2845" max="2846" width="0" style="1" hidden="1" customWidth="1"/>
    <col min="2847" max="2847" width="8" style="1" customWidth="1"/>
    <col min="2848" max="2849" width="9" style="1"/>
    <col min="2850" max="2850" width="5" style="1" customWidth="1"/>
    <col min="2851" max="3073" width="9" style="1"/>
    <col min="3074" max="3074" width="14.375" style="1" customWidth="1"/>
    <col min="3075" max="3075" width="27" style="1" customWidth="1"/>
    <col min="3076" max="3076" width="0" style="1" hidden="1" customWidth="1"/>
    <col min="3077" max="3077" width="9.5" style="1" customWidth="1"/>
    <col min="3078" max="3078" width="0" style="1" hidden="1" customWidth="1"/>
    <col min="3079" max="3079" width="8.125" style="1" customWidth="1"/>
    <col min="3080" max="3081" width="0" style="1" hidden="1" customWidth="1"/>
    <col min="3082" max="3082" width="29.125" style="1" customWidth="1"/>
    <col min="3083" max="3083" width="0" style="1" hidden="1" customWidth="1"/>
    <col min="3084" max="3084" width="9" style="1"/>
    <col min="3085" max="3085" width="0" style="1" hidden="1" customWidth="1"/>
    <col min="3086" max="3086" width="9" style="1"/>
    <col min="3087" max="3088" width="0" style="1" hidden="1" customWidth="1"/>
    <col min="3089" max="3089" width="26.875" style="1" customWidth="1"/>
    <col min="3090" max="3090" width="0" style="1" hidden="1" customWidth="1"/>
    <col min="3091" max="3091" width="9" style="1"/>
    <col min="3092" max="3092" width="0" style="1" hidden="1" customWidth="1"/>
    <col min="3093" max="3093" width="8.125" style="1" customWidth="1"/>
    <col min="3094" max="3095" width="0" style="1" hidden="1" customWidth="1"/>
    <col min="3096" max="3096" width="25.25" style="1" customWidth="1"/>
    <col min="3097" max="3097" width="0" style="1" hidden="1" customWidth="1"/>
    <col min="3098" max="3098" width="9" style="1"/>
    <col min="3099" max="3099" width="0" style="1" hidden="1" customWidth="1"/>
    <col min="3100" max="3100" width="9" style="1"/>
    <col min="3101" max="3102" width="0" style="1" hidden="1" customWidth="1"/>
    <col min="3103" max="3103" width="8" style="1" customWidth="1"/>
    <col min="3104" max="3105" width="9" style="1"/>
    <col min="3106" max="3106" width="5" style="1" customWidth="1"/>
    <col min="3107" max="3329" width="9" style="1"/>
    <col min="3330" max="3330" width="14.375" style="1" customWidth="1"/>
    <col min="3331" max="3331" width="27" style="1" customWidth="1"/>
    <col min="3332" max="3332" width="0" style="1" hidden="1" customWidth="1"/>
    <col min="3333" max="3333" width="9.5" style="1" customWidth="1"/>
    <col min="3334" max="3334" width="0" style="1" hidden="1" customWidth="1"/>
    <col min="3335" max="3335" width="8.125" style="1" customWidth="1"/>
    <col min="3336" max="3337" width="0" style="1" hidden="1" customWidth="1"/>
    <col min="3338" max="3338" width="29.125" style="1" customWidth="1"/>
    <col min="3339" max="3339" width="0" style="1" hidden="1" customWidth="1"/>
    <col min="3340" max="3340" width="9" style="1"/>
    <col min="3341" max="3341" width="0" style="1" hidden="1" customWidth="1"/>
    <col min="3342" max="3342" width="9" style="1"/>
    <col min="3343" max="3344" width="0" style="1" hidden="1" customWidth="1"/>
    <col min="3345" max="3345" width="26.875" style="1" customWidth="1"/>
    <col min="3346" max="3346" width="0" style="1" hidden="1" customWidth="1"/>
    <col min="3347" max="3347" width="9" style="1"/>
    <col min="3348" max="3348" width="0" style="1" hidden="1" customWidth="1"/>
    <col min="3349" max="3349" width="8.125" style="1" customWidth="1"/>
    <col min="3350" max="3351" width="0" style="1" hidden="1" customWidth="1"/>
    <col min="3352" max="3352" width="25.25" style="1" customWidth="1"/>
    <col min="3353" max="3353" width="0" style="1" hidden="1" customWidth="1"/>
    <col min="3354" max="3354" width="9" style="1"/>
    <col min="3355" max="3355" width="0" style="1" hidden="1" customWidth="1"/>
    <col min="3356" max="3356" width="9" style="1"/>
    <col min="3357" max="3358" width="0" style="1" hidden="1" customWidth="1"/>
    <col min="3359" max="3359" width="8" style="1" customWidth="1"/>
    <col min="3360" max="3361" width="9" style="1"/>
    <col min="3362" max="3362" width="5" style="1" customWidth="1"/>
    <col min="3363" max="3585" width="9" style="1"/>
    <col min="3586" max="3586" width="14.375" style="1" customWidth="1"/>
    <col min="3587" max="3587" width="27" style="1" customWidth="1"/>
    <col min="3588" max="3588" width="0" style="1" hidden="1" customWidth="1"/>
    <col min="3589" max="3589" width="9.5" style="1" customWidth="1"/>
    <col min="3590" max="3590" width="0" style="1" hidden="1" customWidth="1"/>
    <col min="3591" max="3591" width="8.125" style="1" customWidth="1"/>
    <col min="3592" max="3593" width="0" style="1" hidden="1" customWidth="1"/>
    <col min="3594" max="3594" width="29.125" style="1" customWidth="1"/>
    <col min="3595" max="3595" width="0" style="1" hidden="1" customWidth="1"/>
    <col min="3596" max="3596" width="9" style="1"/>
    <col min="3597" max="3597" width="0" style="1" hidden="1" customWidth="1"/>
    <col min="3598" max="3598" width="9" style="1"/>
    <col min="3599" max="3600" width="0" style="1" hidden="1" customWidth="1"/>
    <col min="3601" max="3601" width="26.875" style="1" customWidth="1"/>
    <col min="3602" max="3602" width="0" style="1" hidden="1" customWidth="1"/>
    <col min="3603" max="3603" width="9" style="1"/>
    <col min="3604" max="3604" width="0" style="1" hidden="1" customWidth="1"/>
    <col min="3605" max="3605" width="8.125" style="1" customWidth="1"/>
    <col min="3606" max="3607" width="0" style="1" hidden="1" customWidth="1"/>
    <col min="3608" max="3608" width="25.25" style="1" customWidth="1"/>
    <col min="3609" max="3609" width="0" style="1" hidden="1" customWidth="1"/>
    <col min="3610" max="3610" width="9" style="1"/>
    <col min="3611" max="3611" width="0" style="1" hidden="1" customWidth="1"/>
    <col min="3612" max="3612" width="9" style="1"/>
    <col min="3613" max="3614" width="0" style="1" hidden="1" customWidth="1"/>
    <col min="3615" max="3615" width="8" style="1" customWidth="1"/>
    <col min="3616" max="3617" width="9" style="1"/>
    <col min="3618" max="3618" width="5" style="1" customWidth="1"/>
    <col min="3619" max="3841" width="9" style="1"/>
    <col min="3842" max="3842" width="14.375" style="1" customWidth="1"/>
    <col min="3843" max="3843" width="27" style="1" customWidth="1"/>
    <col min="3844" max="3844" width="0" style="1" hidden="1" customWidth="1"/>
    <col min="3845" max="3845" width="9.5" style="1" customWidth="1"/>
    <col min="3846" max="3846" width="0" style="1" hidden="1" customWidth="1"/>
    <col min="3847" max="3847" width="8.125" style="1" customWidth="1"/>
    <col min="3848" max="3849" width="0" style="1" hidden="1" customWidth="1"/>
    <col min="3850" max="3850" width="29.125" style="1" customWidth="1"/>
    <col min="3851" max="3851" width="0" style="1" hidden="1" customWidth="1"/>
    <col min="3852" max="3852" width="9" style="1"/>
    <col min="3853" max="3853" width="0" style="1" hidden="1" customWidth="1"/>
    <col min="3854" max="3854" width="9" style="1"/>
    <col min="3855" max="3856" width="0" style="1" hidden="1" customWidth="1"/>
    <col min="3857" max="3857" width="26.875" style="1" customWidth="1"/>
    <col min="3858" max="3858" width="0" style="1" hidden="1" customWidth="1"/>
    <col min="3859" max="3859" width="9" style="1"/>
    <col min="3860" max="3860" width="0" style="1" hidden="1" customWidth="1"/>
    <col min="3861" max="3861" width="8.125" style="1" customWidth="1"/>
    <col min="3862" max="3863" width="0" style="1" hidden="1" customWidth="1"/>
    <col min="3864" max="3864" width="25.25" style="1" customWidth="1"/>
    <col min="3865" max="3865" width="0" style="1" hidden="1" customWidth="1"/>
    <col min="3866" max="3866" width="9" style="1"/>
    <col min="3867" max="3867" width="0" style="1" hidden="1" customWidth="1"/>
    <col min="3868" max="3868" width="9" style="1"/>
    <col min="3869" max="3870" width="0" style="1" hidden="1" customWidth="1"/>
    <col min="3871" max="3871" width="8" style="1" customWidth="1"/>
    <col min="3872" max="3873" width="9" style="1"/>
    <col min="3874" max="3874" width="5" style="1" customWidth="1"/>
    <col min="3875" max="4097" width="9" style="1"/>
    <col min="4098" max="4098" width="14.375" style="1" customWidth="1"/>
    <col min="4099" max="4099" width="27" style="1" customWidth="1"/>
    <col min="4100" max="4100" width="0" style="1" hidden="1" customWidth="1"/>
    <col min="4101" max="4101" width="9.5" style="1" customWidth="1"/>
    <col min="4102" max="4102" width="0" style="1" hidden="1" customWidth="1"/>
    <col min="4103" max="4103" width="8.125" style="1" customWidth="1"/>
    <col min="4104" max="4105" width="0" style="1" hidden="1" customWidth="1"/>
    <col min="4106" max="4106" width="29.125" style="1" customWidth="1"/>
    <col min="4107" max="4107" width="0" style="1" hidden="1" customWidth="1"/>
    <col min="4108" max="4108" width="9" style="1"/>
    <col min="4109" max="4109" width="0" style="1" hidden="1" customWidth="1"/>
    <col min="4110" max="4110" width="9" style="1"/>
    <col min="4111" max="4112" width="0" style="1" hidden="1" customWidth="1"/>
    <col min="4113" max="4113" width="26.875" style="1" customWidth="1"/>
    <col min="4114" max="4114" width="0" style="1" hidden="1" customWidth="1"/>
    <col min="4115" max="4115" width="9" style="1"/>
    <col min="4116" max="4116" width="0" style="1" hidden="1" customWidth="1"/>
    <col min="4117" max="4117" width="8.125" style="1" customWidth="1"/>
    <col min="4118" max="4119" width="0" style="1" hidden="1" customWidth="1"/>
    <col min="4120" max="4120" width="25.25" style="1" customWidth="1"/>
    <col min="4121" max="4121" width="0" style="1" hidden="1" customWidth="1"/>
    <col min="4122" max="4122" width="9" style="1"/>
    <col min="4123" max="4123" width="0" style="1" hidden="1" customWidth="1"/>
    <col min="4124" max="4124" width="9" style="1"/>
    <col min="4125" max="4126" width="0" style="1" hidden="1" customWidth="1"/>
    <col min="4127" max="4127" width="8" style="1" customWidth="1"/>
    <col min="4128" max="4129" width="9" style="1"/>
    <col min="4130" max="4130" width="5" style="1" customWidth="1"/>
    <col min="4131" max="4353" width="9" style="1"/>
    <col min="4354" max="4354" width="14.375" style="1" customWidth="1"/>
    <col min="4355" max="4355" width="27" style="1" customWidth="1"/>
    <col min="4356" max="4356" width="0" style="1" hidden="1" customWidth="1"/>
    <col min="4357" max="4357" width="9.5" style="1" customWidth="1"/>
    <col min="4358" max="4358" width="0" style="1" hidden="1" customWidth="1"/>
    <col min="4359" max="4359" width="8.125" style="1" customWidth="1"/>
    <col min="4360" max="4361" width="0" style="1" hidden="1" customWidth="1"/>
    <col min="4362" max="4362" width="29.125" style="1" customWidth="1"/>
    <col min="4363" max="4363" width="0" style="1" hidden="1" customWidth="1"/>
    <col min="4364" max="4364" width="9" style="1"/>
    <col min="4365" max="4365" width="0" style="1" hidden="1" customWidth="1"/>
    <col min="4366" max="4366" width="9" style="1"/>
    <col min="4367" max="4368" width="0" style="1" hidden="1" customWidth="1"/>
    <col min="4369" max="4369" width="26.875" style="1" customWidth="1"/>
    <col min="4370" max="4370" width="0" style="1" hidden="1" customWidth="1"/>
    <col min="4371" max="4371" width="9" style="1"/>
    <col min="4372" max="4372" width="0" style="1" hidden="1" customWidth="1"/>
    <col min="4373" max="4373" width="8.125" style="1" customWidth="1"/>
    <col min="4374" max="4375" width="0" style="1" hidden="1" customWidth="1"/>
    <col min="4376" max="4376" width="25.25" style="1" customWidth="1"/>
    <col min="4377" max="4377" width="0" style="1" hidden="1" customWidth="1"/>
    <col min="4378" max="4378" width="9" style="1"/>
    <col min="4379" max="4379" width="0" style="1" hidden="1" customWidth="1"/>
    <col min="4380" max="4380" width="9" style="1"/>
    <col min="4381" max="4382" width="0" style="1" hidden="1" customWidth="1"/>
    <col min="4383" max="4383" width="8" style="1" customWidth="1"/>
    <col min="4384" max="4385" width="9" style="1"/>
    <col min="4386" max="4386" width="5" style="1" customWidth="1"/>
    <col min="4387" max="4609" width="9" style="1"/>
    <col min="4610" max="4610" width="14.375" style="1" customWidth="1"/>
    <col min="4611" max="4611" width="27" style="1" customWidth="1"/>
    <col min="4612" max="4612" width="0" style="1" hidden="1" customWidth="1"/>
    <col min="4613" max="4613" width="9.5" style="1" customWidth="1"/>
    <col min="4614" max="4614" width="0" style="1" hidden="1" customWidth="1"/>
    <col min="4615" max="4615" width="8.125" style="1" customWidth="1"/>
    <col min="4616" max="4617" width="0" style="1" hidden="1" customWidth="1"/>
    <col min="4618" max="4618" width="29.125" style="1" customWidth="1"/>
    <col min="4619" max="4619" width="0" style="1" hidden="1" customWidth="1"/>
    <col min="4620" max="4620" width="9" style="1"/>
    <col min="4621" max="4621" width="0" style="1" hidden="1" customWidth="1"/>
    <col min="4622" max="4622" width="9" style="1"/>
    <col min="4623" max="4624" width="0" style="1" hidden="1" customWidth="1"/>
    <col min="4625" max="4625" width="26.875" style="1" customWidth="1"/>
    <col min="4626" max="4626" width="0" style="1" hidden="1" customWidth="1"/>
    <col min="4627" max="4627" width="9" style="1"/>
    <col min="4628" max="4628" width="0" style="1" hidden="1" customWidth="1"/>
    <col min="4629" max="4629" width="8.125" style="1" customWidth="1"/>
    <col min="4630" max="4631" width="0" style="1" hidden="1" customWidth="1"/>
    <col min="4632" max="4632" width="25.25" style="1" customWidth="1"/>
    <col min="4633" max="4633" width="0" style="1" hidden="1" customWidth="1"/>
    <col min="4634" max="4634" width="9" style="1"/>
    <col min="4635" max="4635" width="0" style="1" hidden="1" customWidth="1"/>
    <col min="4636" max="4636" width="9" style="1"/>
    <col min="4637" max="4638" width="0" style="1" hidden="1" customWidth="1"/>
    <col min="4639" max="4639" width="8" style="1" customWidth="1"/>
    <col min="4640" max="4641" width="9" style="1"/>
    <col min="4642" max="4642" width="5" style="1" customWidth="1"/>
    <col min="4643" max="4865" width="9" style="1"/>
    <col min="4866" max="4866" width="14.375" style="1" customWidth="1"/>
    <col min="4867" max="4867" width="27" style="1" customWidth="1"/>
    <col min="4868" max="4868" width="0" style="1" hidden="1" customWidth="1"/>
    <col min="4869" max="4869" width="9.5" style="1" customWidth="1"/>
    <col min="4870" max="4870" width="0" style="1" hidden="1" customWidth="1"/>
    <col min="4871" max="4871" width="8.125" style="1" customWidth="1"/>
    <col min="4872" max="4873" width="0" style="1" hidden="1" customWidth="1"/>
    <col min="4874" max="4874" width="29.125" style="1" customWidth="1"/>
    <col min="4875" max="4875" width="0" style="1" hidden="1" customWidth="1"/>
    <col min="4876" max="4876" width="9" style="1"/>
    <col min="4877" max="4877" width="0" style="1" hidden="1" customWidth="1"/>
    <col min="4878" max="4878" width="9" style="1"/>
    <col min="4879" max="4880" width="0" style="1" hidden="1" customWidth="1"/>
    <col min="4881" max="4881" width="26.875" style="1" customWidth="1"/>
    <col min="4882" max="4882" width="0" style="1" hidden="1" customWidth="1"/>
    <col min="4883" max="4883" width="9" style="1"/>
    <col min="4884" max="4884" width="0" style="1" hidden="1" customWidth="1"/>
    <col min="4885" max="4885" width="8.125" style="1" customWidth="1"/>
    <col min="4886" max="4887" width="0" style="1" hidden="1" customWidth="1"/>
    <col min="4888" max="4888" width="25.25" style="1" customWidth="1"/>
    <col min="4889" max="4889" width="0" style="1" hidden="1" customWidth="1"/>
    <col min="4890" max="4890" width="9" style="1"/>
    <col min="4891" max="4891" width="0" style="1" hidden="1" customWidth="1"/>
    <col min="4892" max="4892" width="9" style="1"/>
    <col min="4893" max="4894" width="0" style="1" hidden="1" customWidth="1"/>
    <col min="4895" max="4895" width="8" style="1" customWidth="1"/>
    <col min="4896" max="4897" width="9" style="1"/>
    <col min="4898" max="4898" width="5" style="1" customWidth="1"/>
    <col min="4899" max="5121" width="9" style="1"/>
    <col min="5122" max="5122" width="14.375" style="1" customWidth="1"/>
    <col min="5123" max="5123" width="27" style="1" customWidth="1"/>
    <col min="5124" max="5124" width="0" style="1" hidden="1" customWidth="1"/>
    <col min="5125" max="5125" width="9.5" style="1" customWidth="1"/>
    <col min="5126" max="5126" width="0" style="1" hidden="1" customWidth="1"/>
    <col min="5127" max="5127" width="8.125" style="1" customWidth="1"/>
    <col min="5128" max="5129" width="0" style="1" hidden="1" customWidth="1"/>
    <col min="5130" max="5130" width="29.125" style="1" customWidth="1"/>
    <col min="5131" max="5131" width="0" style="1" hidden="1" customWidth="1"/>
    <col min="5132" max="5132" width="9" style="1"/>
    <col min="5133" max="5133" width="0" style="1" hidden="1" customWidth="1"/>
    <col min="5134" max="5134" width="9" style="1"/>
    <col min="5135" max="5136" width="0" style="1" hidden="1" customWidth="1"/>
    <col min="5137" max="5137" width="26.875" style="1" customWidth="1"/>
    <col min="5138" max="5138" width="0" style="1" hidden="1" customWidth="1"/>
    <col min="5139" max="5139" width="9" style="1"/>
    <col min="5140" max="5140" width="0" style="1" hidden="1" customWidth="1"/>
    <col min="5141" max="5141" width="8.125" style="1" customWidth="1"/>
    <col min="5142" max="5143" width="0" style="1" hidden="1" customWidth="1"/>
    <col min="5144" max="5144" width="25.25" style="1" customWidth="1"/>
    <col min="5145" max="5145" width="0" style="1" hidden="1" customWidth="1"/>
    <col min="5146" max="5146" width="9" style="1"/>
    <col min="5147" max="5147" width="0" style="1" hidden="1" customWidth="1"/>
    <col min="5148" max="5148" width="9" style="1"/>
    <col min="5149" max="5150" width="0" style="1" hidden="1" customWidth="1"/>
    <col min="5151" max="5151" width="8" style="1" customWidth="1"/>
    <col min="5152" max="5153" width="9" style="1"/>
    <col min="5154" max="5154" width="5" style="1" customWidth="1"/>
    <col min="5155" max="5377" width="9" style="1"/>
    <col min="5378" max="5378" width="14.375" style="1" customWidth="1"/>
    <col min="5379" max="5379" width="27" style="1" customWidth="1"/>
    <col min="5380" max="5380" width="0" style="1" hidden="1" customWidth="1"/>
    <col min="5381" max="5381" width="9.5" style="1" customWidth="1"/>
    <col min="5382" max="5382" width="0" style="1" hidden="1" customWidth="1"/>
    <col min="5383" max="5383" width="8.125" style="1" customWidth="1"/>
    <col min="5384" max="5385" width="0" style="1" hidden="1" customWidth="1"/>
    <col min="5386" max="5386" width="29.125" style="1" customWidth="1"/>
    <col min="5387" max="5387" width="0" style="1" hidden="1" customWidth="1"/>
    <col min="5388" max="5388" width="9" style="1"/>
    <col min="5389" max="5389" width="0" style="1" hidden="1" customWidth="1"/>
    <col min="5390" max="5390" width="9" style="1"/>
    <col min="5391" max="5392" width="0" style="1" hidden="1" customWidth="1"/>
    <col min="5393" max="5393" width="26.875" style="1" customWidth="1"/>
    <col min="5394" max="5394" width="0" style="1" hidden="1" customWidth="1"/>
    <col min="5395" max="5395" width="9" style="1"/>
    <col min="5396" max="5396" width="0" style="1" hidden="1" customWidth="1"/>
    <col min="5397" max="5397" width="8.125" style="1" customWidth="1"/>
    <col min="5398" max="5399" width="0" style="1" hidden="1" customWidth="1"/>
    <col min="5400" max="5400" width="25.25" style="1" customWidth="1"/>
    <col min="5401" max="5401" width="0" style="1" hidden="1" customWidth="1"/>
    <col min="5402" max="5402" width="9" style="1"/>
    <col min="5403" max="5403" width="0" style="1" hidden="1" customWidth="1"/>
    <col min="5404" max="5404" width="9" style="1"/>
    <col min="5405" max="5406" width="0" style="1" hidden="1" customWidth="1"/>
    <col min="5407" max="5407" width="8" style="1" customWidth="1"/>
    <col min="5408" max="5409" width="9" style="1"/>
    <col min="5410" max="5410" width="5" style="1" customWidth="1"/>
    <col min="5411" max="5633" width="9" style="1"/>
    <col min="5634" max="5634" width="14.375" style="1" customWidth="1"/>
    <col min="5635" max="5635" width="27" style="1" customWidth="1"/>
    <col min="5636" max="5636" width="0" style="1" hidden="1" customWidth="1"/>
    <col min="5637" max="5637" width="9.5" style="1" customWidth="1"/>
    <col min="5638" max="5638" width="0" style="1" hidden="1" customWidth="1"/>
    <col min="5639" max="5639" width="8.125" style="1" customWidth="1"/>
    <col min="5640" max="5641" width="0" style="1" hidden="1" customWidth="1"/>
    <col min="5642" max="5642" width="29.125" style="1" customWidth="1"/>
    <col min="5643" max="5643" width="0" style="1" hidden="1" customWidth="1"/>
    <col min="5644" max="5644" width="9" style="1"/>
    <col min="5645" max="5645" width="0" style="1" hidden="1" customWidth="1"/>
    <col min="5646" max="5646" width="9" style="1"/>
    <col min="5647" max="5648" width="0" style="1" hidden="1" customWidth="1"/>
    <col min="5649" max="5649" width="26.875" style="1" customWidth="1"/>
    <col min="5650" max="5650" width="0" style="1" hidden="1" customWidth="1"/>
    <col min="5651" max="5651" width="9" style="1"/>
    <col min="5652" max="5652" width="0" style="1" hidden="1" customWidth="1"/>
    <col min="5653" max="5653" width="8.125" style="1" customWidth="1"/>
    <col min="5654" max="5655" width="0" style="1" hidden="1" customWidth="1"/>
    <col min="5656" max="5656" width="25.25" style="1" customWidth="1"/>
    <col min="5657" max="5657" width="0" style="1" hidden="1" customWidth="1"/>
    <col min="5658" max="5658" width="9" style="1"/>
    <col min="5659" max="5659" width="0" style="1" hidden="1" customWidth="1"/>
    <col min="5660" max="5660" width="9" style="1"/>
    <col min="5661" max="5662" width="0" style="1" hidden="1" customWidth="1"/>
    <col min="5663" max="5663" width="8" style="1" customWidth="1"/>
    <col min="5664" max="5665" width="9" style="1"/>
    <col min="5666" max="5666" width="5" style="1" customWidth="1"/>
    <col min="5667" max="5889" width="9" style="1"/>
    <col min="5890" max="5890" width="14.375" style="1" customWidth="1"/>
    <col min="5891" max="5891" width="27" style="1" customWidth="1"/>
    <col min="5892" max="5892" width="0" style="1" hidden="1" customWidth="1"/>
    <col min="5893" max="5893" width="9.5" style="1" customWidth="1"/>
    <col min="5894" max="5894" width="0" style="1" hidden="1" customWidth="1"/>
    <col min="5895" max="5895" width="8.125" style="1" customWidth="1"/>
    <col min="5896" max="5897" width="0" style="1" hidden="1" customWidth="1"/>
    <col min="5898" max="5898" width="29.125" style="1" customWidth="1"/>
    <col min="5899" max="5899" width="0" style="1" hidden="1" customWidth="1"/>
    <col min="5900" max="5900" width="9" style="1"/>
    <col min="5901" max="5901" width="0" style="1" hidden="1" customWidth="1"/>
    <col min="5902" max="5902" width="9" style="1"/>
    <col min="5903" max="5904" width="0" style="1" hidden="1" customWidth="1"/>
    <col min="5905" max="5905" width="26.875" style="1" customWidth="1"/>
    <col min="5906" max="5906" width="0" style="1" hidden="1" customWidth="1"/>
    <col min="5907" max="5907" width="9" style="1"/>
    <col min="5908" max="5908" width="0" style="1" hidden="1" customWidth="1"/>
    <col min="5909" max="5909" width="8.125" style="1" customWidth="1"/>
    <col min="5910" max="5911" width="0" style="1" hidden="1" customWidth="1"/>
    <col min="5912" max="5912" width="25.25" style="1" customWidth="1"/>
    <col min="5913" max="5913" width="0" style="1" hidden="1" customWidth="1"/>
    <col min="5914" max="5914" width="9" style="1"/>
    <col min="5915" max="5915" width="0" style="1" hidden="1" customWidth="1"/>
    <col min="5916" max="5916" width="9" style="1"/>
    <col min="5917" max="5918" width="0" style="1" hidden="1" customWidth="1"/>
    <col min="5919" max="5919" width="8" style="1" customWidth="1"/>
    <col min="5920" max="5921" width="9" style="1"/>
    <col min="5922" max="5922" width="5" style="1" customWidth="1"/>
    <col min="5923" max="6145" width="9" style="1"/>
    <col min="6146" max="6146" width="14.375" style="1" customWidth="1"/>
    <col min="6147" max="6147" width="27" style="1" customWidth="1"/>
    <col min="6148" max="6148" width="0" style="1" hidden="1" customWidth="1"/>
    <col min="6149" max="6149" width="9.5" style="1" customWidth="1"/>
    <col min="6150" max="6150" width="0" style="1" hidden="1" customWidth="1"/>
    <col min="6151" max="6151" width="8.125" style="1" customWidth="1"/>
    <col min="6152" max="6153" width="0" style="1" hidden="1" customWidth="1"/>
    <col min="6154" max="6154" width="29.125" style="1" customWidth="1"/>
    <col min="6155" max="6155" width="0" style="1" hidden="1" customWidth="1"/>
    <col min="6156" max="6156" width="9" style="1"/>
    <col min="6157" max="6157" width="0" style="1" hidden="1" customWidth="1"/>
    <col min="6158" max="6158" width="9" style="1"/>
    <col min="6159" max="6160" width="0" style="1" hidden="1" customWidth="1"/>
    <col min="6161" max="6161" width="26.875" style="1" customWidth="1"/>
    <col min="6162" max="6162" width="0" style="1" hidden="1" customWidth="1"/>
    <col min="6163" max="6163" width="9" style="1"/>
    <col min="6164" max="6164" width="0" style="1" hidden="1" customWidth="1"/>
    <col min="6165" max="6165" width="8.125" style="1" customWidth="1"/>
    <col min="6166" max="6167" width="0" style="1" hidden="1" customWidth="1"/>
    <col min="6168" max="6168" width="25.25" style="1" customWidth="1"/>
    <col min="6169" max="6169" width="0" style="1" hidden="1" customWidth="1"/>
    <col min="6170" max="6170" width="9" style="1"/>
    <col min="6171" max="6171" width="0" style="1" hidden="1" customWidth="1"/>
    <col min="6172" max="6172" width="9" style="1"/>
    <col min="6173" max="6174" width="0" style="1" hidden="1" customWidth="1"/>
    <col min="6175" max="6175" width="8" style="1" customWidth="1"/>
    <col min="6176" max="6177" width="9" style="1"/>
    <col min="6178" max="6178" width="5" style="1" customWidth="1"/>
    <col min="6179" max="6401" width="9" style="1"/>
    <col min="6402" max="6402" width="14.375" style="1" customWidth="1"/>
    <col min="6403" max="6403" width="27" style="1" customWidth="1"/>
    <col min="6404" max="6404" width="0" style="1" hidden="1" customWidth="1"/>
    <col min="6405" max="6405" width="9.5" style="1" customWidth="1"/>
    <col min="6406" max="6406" width="0" style="1" hidden="1" customWidth="1"/>
    <col min="6407" max="6407" width="8.125" style="1" customWidth="1"/>
    <col min="6408" max="6409" width="0" style="1" hidden="1" customWidth="1"/>
    <col min="6410" max="6410" width="29.125" style="1" customWidth="1"/>
    <col min="6411" max="6411" width="0" style="1" hidden="1" customWidth="1"/>
    <col min="6412" max="6412" width="9" style="1"/>
    <col min="6413" max="6413" width="0" style="1" hidden="1" customWidth="1"/>
    <col min="6414" max="6414" width="9" style="1"/>
    <col min="6415" max="6416" width="0" style="1" hidden="1" customWidth="1"/>
    <col min="6417" max="6417" width="26.875" style="1" customWidth="1"/>
    <col min="6418" max="6418" width="0" style="1" hidden="1" customWidth="1"/>
    <col min="6419" max="6419" width="9" style="1"/>
    <col min="6420" max="6420" width="0" style="1" hidden="1" customWidth="1"/>
    <col min="6421" max="6421" width="8.125" style="1" customWidth="1"/>
    <col min="6422" max="6423" width="0" style="1" hidden="1" customWidth="1"/>
    <col min="6424" max="6424" width="25.25" style="1" customWidth="1"/>
    <col min="6425" max="6425" width="0" style="1" hidden="1" customWidth="1"/>
    <col min="6426" max="6426" width="9" style="1"/>
    <col min="6427" max="6427" width="0" style="1" hidden="1" customWidth="1"/>
    <col min="6428" max="6428" width="9" style="1"/>
    <col min="6429" max="6430" width="0" style="1" hidden="1" customWidth="1"/>
    <col min="6431" max="6431" width="8" style="1" customWidth="1"/>
    <col min="6432" max="6433" width="9" style="1"/>
    <col min="6434" max="6434" width="5" style="1" customWidth="1"/>
    <col min="6435" max="6657" width="9" style="1"/>
    <col min="6658" max="6658" width="14.375" style="1" customWidth="1"/>
    <col min="6659" max="6659" width="27" style="1" customWidth="1"/>
    <col min="6660" max="6660" width="0" style="1" hidden="1" customWidth="1"/>
    <col min="6661" max="6661" width="9.5" style="1" customWidth="1"/>
    <col min="6662" max="6662" width="0" style="1" hidden="1" customWidth="1"/>
    <col min="6663" max="6663" width="8.125" style="1" customWidth="1"/>
    <col min="6664" max="6665" width="0" style="1" hidden="1" customWidth="1"/>
    <col min="6666" max="6666" width="29.125" style="1" customWidth="1"/>
    <col min="6667" max="6667" width="0" style="1" hidden="1" customWidth="1"/>
    <col min="6668" max="6668" width="9" style="1"/>
    <col min="6669" max="6669" width="0" style="1" hidden="1" customWidth="1"/>
    <col min="6670" max="6670" width="9" style="1"/>
    <col min="6671" max="6672" width="0" style="1" hidden="1" customWidth="1"/>
    <col min="6673" max="6673" width="26.875" style="1" customWidth="1"/>
    <col min="6674" max="6674" width="0" style="1" hidden="1" customWidth="1"/>
    <col min="6675" max="6675" width="9" style="1"/>
    <col min="6676" max="6676" width="0" style="1" hidden="1" customWidth="1"/>
    <col min="6677" max="6677" width="8.125" style="1" customWidth="1"/>
    <col min="6678" max="6679" width="0" style="1" hidden="1" customWidth="1"/>
    <col min="6680" max="6680" width="25.25" style="1" customWidth="1"/>
    <col min="6681" max="6681" width="0" style="1" hidden="1" customWidth="1"/>
    <col min="6682" max="6682" width="9" style="1"/>
    <col min="6683" max="6683" width="0" style="1" hidden="1" customWidth="1"/>
    <col min="6684" max="6684" width="9" style="1"/>
    <col min="6685" max="6686" width="0" style="1" hidden="1" customWidth="1"/>
    <col min="6687" max="6687" width="8" style="1" customWidth="1"/>
    <col min="6688" max="6689" width="9" style="1"/>
    <col min="6690" max="6690" width="5" style="1" customWidth="1"/>
    <col min="6691" max="6913" width="9" style="1"/>
    <col min="6914" max="6914" width="14.375" style="1" customWidth="1"/>
    <col min="6915" max="6915" width="27" style="1" customWidth="1"/>
    <col min="6916" max="6916" width="0" style="1" hidden="1" customWidth="1"/>
    <col min="6917" max="6917" width="9.5" style="1" customWidth="1"/>
    <col min="6918" max="6918" width="0" style="1" hidden="1" customWidth="1"/>
    <col min="6919" max="6919" width="8.125" style="1" customWidth="1"/>
    <col min="6920" max="6921" width="0" style="1" hidden="1" customWidth="1"/>
    <col min="6922" max="6922" width="29.125" style="1" customWidth="1"/>
    <col min="6923" max="6923" width="0" style="1" hidden="1" customWidth="1"/>
    <col min="6924" max="6924" width="9" style="1"/>
    <col min="6925" max="6925" width="0" style="1" hidden="1" customWidth="1"/>
    <col min="6926" max="6926" width="9" style="1"/>
    <col min="6927" max="6928" width="0" style="1" hidden="1" customWidth="1"/>
    <col min="6929" max="6929" width="26.875" style="1" customWidth="1"/>
    <col min="6930" max="6930" width="0" style="1" hidden="1" customWidth="1"/>
    <col min="6931" max="6931" width="9" style="1"/>
    <col min="6932" max="6932" width="0" style="1" hidden="1" customWidth="1"/>
    <col min="6933" max="6933" width="8.125" style="1" customWidth="1"/>
    <col min="6934" max="6935" width="0" style="1" hidden="1" customWidth="1"/>
    <col min="6936" max="6936" width="25.25" style="1" customWidth="1"/>
    <col min="6937" max="6937" width="0" style="1" hidden="1" customWidth="1"/>
    <col min="6938" max="6938" width="9" style="1"/>
    <col min="6939" max="6939" width="0" style="1" hidden="1" customWidth="1"/>
    <col min="6940" max="6940" width="9" style="1"/>
    <col min="6941" max="6942" width="0" style="1" hidden="1" customWidth="1"/>
    <col min="6943" max="6943" width="8" style="1" customWidth="1"/>
    <col min="6944" max="6945" width="9" style="1"/>
    <col min="6946" max="6946" width="5" style="1" customWidth="1"/>
    <col min="6947" max="7169" width="9" style="1"/>
    <col min="7170" max="7170" width="14.375" style="1" customWidth="1"/>
    <col min="7171" max="7171" width="27" style="1" customWidth="1"/>
    <col min="7172" max="7172" width="0" style="1" hidden="1" customWidth="1"/>
    <col min="7173" max="7173" width="9.5" style="1" customWidth="1"/>
    <col min="7174" max="7174" width="0" style="1" hidden="1" customWidth="1"/>
    <col min="7175" max="7175" width="8.125" style="1" customWidth="1"/>
    <col min="7176" max="7177" width="0" style="1" hidden="1" customWidth="1"/>
    <col min="7178" max="7178" width="29.125" style="1" customWidth="1"/>
    <col min="7179" max="7179" width="0" style="1" hidden="1" customWidth="1"/>
    <col min="7180" max="7180" width="9" style="1"/>
    <col min="7181" max="7181" width="0" style="1" hidden="1" customWidth="1"/>
    <col min="7182" max="7182" width="9" style="1"/>
    <col min="7183" max="7184" width="0" style="1" hidden="1" customWidth="1"/>
    <col min="7185" max="7185" width="26.875" style="1" customWidth="1"/>
    <col min="7186" max="7186" width="0" style="1" hidden="1" customWidth="1"/>
    <col min="7187" max="7187" width="9" style="1"/>
    <col min="7188" max="7188" width="0" style="1" hidden="1" customWidth="1"/>
    <col min="7189" max="7189" width="8.125" style="1" customWidth="1"/>
    <col min="7190" max="7191" width="0" style="1" hidden="1" customWidth="1"/>
    <col min="7192" max="7192" width="25.25" style="1" customWidth="1"/>
    <col min="7193" max="7193" width="0" style="1" hidden="1" customWidth="1"/>
    <col min="7194" max="7194" width="9" style="1"/>
    <col min="7195" max="7195" width="0" style="1" hidden="1" customWidth="1"/>
    <col min="7196" max="7196" width="9" style="1"/>
    <col min="7197" max="7198" width="0" style="1" hidden="1" customWidth="1"/>
    <col min="7199" max="7199" width="8" style="1" customWidth="1"/>
    <col min="7200" max="7201" width="9" style="1"/>
    <col min="7202" max="7202" width="5" style="1" customWidth="1"/>
    <col min="7203" max="7425" width="9" style="1"/>
    <col min="7426" max="7426" width="14.375" style="1" customWidth="1"/>
    <col min="7427" max="7427" width="27" style="1" customWidth="1"/>
    <col min="7428" max="7428" width="0" style="1" hidden="1" customWidth="1"/>
    <col min="7429" max="7429" width="9.5" style="1" customWidth="1"/>
    <col min="7430" max="7430" width="0" style="1" hidden="1" customWidth="1"/>
    <col min="7431" max="7431" width="8.125" style="1" customWidth="1"/>
    <col min="7432" max="7433" width="0" style="1" hidden="1" customWidth="1"/>
    <col min="7434" max="7434" width="29.125" style="1" customWidth="1"/>
    <col min="7435" max="7435" width="0" style="1" hidden="1" customWidth="1"/>
    <col min="7436" max="7436" width="9" style="1"/>
    <col min="7437" max="7437" width="0" style="1" hidden="1" customWidth="1"/>
    <col min="7438" max="7438" width="9" style="1"/>
    <col min="7439" max="7440" width="0" style="1" hidden="1" customWidth="1"/>
    <col min="7441" max="7441" width="26.875" style="1" customWidth="1"/>
    <col min="7442" max="7442" width="0" style="1" hidden="1" customWidth="1"/>
    <col min="7443" max="7443" width="9" style="1"/>
    <col min="7444" max="7444" width="0" style="1" hidden="1" customWidth="1"/>
    <col min="7445" max="7445" width="8.125" style="1" customWidth="1"/>
    <col min="7446" max="7447" width="0" style="1" hidden="1" customWidth="1"/>
    <col min="7448" max="7448" width="25.25" style="1" customWidth="1"/>
    <col min="7449" max="7449" width="0" style="1" hidden="1" customWidth="1"/>
    <col min="7450" max="7450" width="9" style="1"/>
    <col min="7451" max="7451" width="0" style="1" hidden="1" customWidth="1"/>
    <col min="7452" max="7452" width="9" style="1"/>
    <col min="7453" max="7454" width="0" style="1" hidden="1" customWidth="1"/>
    <col min="7455" max="7455" width="8" style="1" customWidth="1"/>
    <col min="7456" max="7457" width="9" style="1"/>
    <col min="7458" max="7458" width="5" style="1" customWidth="1"/>
    <col min="7459" max="7681" width="9" style="1"/>
    <col min="7682" max="7682" width="14.375" style="1" customWidth="1"/>
    <col min="7683" max="7683" width="27" style="1" customWidth="1"/>
    <col min="7684" max="7684" width="0" style="1" hidden="1" customWidth="1"/>
    <col min="7685" max="7685" width="9.5" style="1" customWidth="1"/>
    <col min="7686" max="7686" width="0" style="1" hidden="1" customWidth="1"/>
    <col min="7687" max="7687" width="8.125" style="1" customWidth="1"/>
    <col min="7688" max="7689" width="0" style="1" hidden="1" customWidth="1"/>
    <col min="7690" max="7690" width="29.125" style="1" customWidth="1"/>
    <col min="7691" max="7691" width="0" style="1" hidden="1" customWidth="1"/>
    <col min="7692" max="7692" width="9" style="1"/>
    <col min="7693" max="7693" width="0" style="1" hidden="1" customWidth="1"/>
    <col min="7694" max="7694" width="9" style="1"/>
    <col min="7695" max="7696" width="0" style="1" hidden="1" customWidth="1"/>
    <col min="7697" max="7697" width="26.875" style="1" customWidth="1"/>
    <col min="7698" max="7698" width="0" style="1" hidden="1" customWidth="1"/>
    <col min="7699" max="7699" width="9" style="1"/>
    <col min="7700" max="7700" width="0" style="1" hidden="1" customWidth="1"/>
    <col min="7701" max="7701" width="8.125" style="1" customWidth="1"/>
    <col min="7702" max="7703" width="0" style="1" hidden="1" customWidth="1"/>
    <col min="7704" max="7704" width="25.25" style="1" customWidth="1"/>
    <col min="7705" max="7705" width="0" style="1" hidden="1" customWidth="1"/>
    <col min="7706" max="7706" width="9" style="1"/>
    <col min="7707" max="7707" width="0" style="1" hidden="1" customWidth="1"/>
    <col min="7708" max="7708" width="9" style="1"/>
    <col min="7709" max="7710" width="0" style="1" hidden="1" customWidth="1"/>
    <col min="7711" max="7711" width="8" style="1" customWidth="1"/>
    <col min="7712" max="7713" width="9" style="1"/>
    <col min="7714" max="7714" width="5" style="1" customWidth="1"/>
    <col min="7715" max="7937" width="9" style="1"/>
    <col min="7938" max="7938" width="14.375" style="1" customWidth="1"/>
    <col min="7939" max="7939" width="27" style="1" customWidth="1"/>
    <col min="7940" max="7940" width="0" style="1" hidden="1" customWidth="1"/>
    <col min="7941" max="7941" width="9.5" style="1" customWidth="1"/>
    <col min="7942" max="7942" width="0" style="1" hidden="1" customWidth="1"/>
    <col min="7943" max="7943" width="8.125" style="1" customWidth="1"/>
    <col min="7944" max="7945" width="0" style="1" hidden="1" customWidth="1"/>
    <col min="7946" max="7946" width="29.125" style="1" customWidth="1"/>
    <col min="7947" max="7947" width="0" style="1" hidden="1" customWidth="1"/>
    <col min="7948" max="7948" width="9" style="1"/>
    <col min="7949" max="7949" width="0" style="1" hidden="1" customWidth="1"/>
    <col min="7950" max="7950" width="9" style="1"/>
    <col min="7951" max="7952" width="0" style="1" hidden="1" customWidth="1"/>
    <col min="7953" max="7953" width="26.875" style="1" customWidth="1"/>
    <col min="7954" max="7954" width="0" style="1" hidden="1" customWidth="1"/>
    <col min="7955" max="7955" width="9" style="1"/>
    <col min="7956" max="7956" width="0" style="1" hidden="1" customWidth="1"/>
    <col min="7957" max="7957" width="8.125" style="1" customWidth="1"/>
    <col min="7958" max="7959" width="0" style="1" hidden="1" customWidth="1"/>
    <col min="7960" max="7960" width="25.25" style="1" customWidth="1"/>
    <col min="7961" max="7961" width="0" style="1" hidden="1" customWidth="1"/>
    <col min="7962" max="7962" width="9" style="1"/>
    <col min="7963" max="7963" width="0" style="1" hidden="1" customWidth="1"/>
    <col min="7964" max="7964" width="9" style="1"/>
    <col min="7965" max="7966" width="0" style="1" hidden="1" customWidth="1"/>
    <col min="7967" max="7967" width="8" style="1" customWidth="1"/>
    <col min="7968" max="7969" width="9" style="1"/>
    <col min="7970" max="7970" width="5" style="1" customWidth="1"/>
    <col min="7971" max="8193" width="9" style="1"/>
    <col min="8194" max="8194" width="14.375" style="1" customWidth="1"/>
    <col min="8195" max="8195" width="27" style="1" customWidth="1"/>
    <col min="8196" max="8196" width="0" style="1" hidden="1" customWidth="1"/>
    <col min="8197" max="8197" width="9.5" style="1" customWidth="1"/>
    <col min="8198" max="8198" width="0" style="1" hidden="1" customWidth="1"/>
    <col min="8199" max="8199" width="8.125" style="1" customWidth="1"/>
    <col min="8200" max="8201" width="0" style="1" hidden="1" customWidth="1"/>
    <col min="8202" max="8202" width="29.125" style="1" customWidth="1"/>
    <col min="8203" max="8203" width="0" style="1" hidden="1" customWidth="1"/>
    <col min="8204" max="8204" width="9" style="1"/>
    <col min="8205" max="8205" width="0" style="1" hidden="1" customWidth="1"/>
    <col min="8206" max="8206" width="9" style="1"/>
    <col min="8207" max="8208" width="0" style="1" hidden="1" customWidth="1"/>
    <col min="8209" max="8209" width="26.875" style="1" customWidth="1"/>
    <col min="8210" max="8210" width="0" style="1" hidden="1" customWidth="1"/>
    <col min="8211" max="8211" width="9" style="1"/>
    <col min="8212" max="8212" width="0" style="1" hidden="1" customWidth="1"/>
    <col min="8213" max="8213" width="8.125" style="1" customWidth="1"/>
    <col min="8214" max="8215" width="0" style="1" hidden="1" customWidth="1"/>
    <col min="8216" max="8216" width="25.25" style="1" customWidth="1"/>
    <col min="8217" max="8217" width="0" style="1" hidden="1" customWidth="1"/>
    <col min="8218" max="8218" width="9" style="1"/>
    <col min="8219" max="8219" width="0" style="1" hidden="1" customWidth="1"/>
    <col min="8220" max="8220" width="9" style="1"/>
    <col min="8221" max="8222" width="0" style="1" hidden="1" customWidth="1"/>
    <col min="8223" max="8223" width="8" style="1" customWidth="1"/>
    <col min="8224" max="8225" width="9" style="1"/>
    <col min="8226" max="8226" width="5" style="1" customWidth="1"/>
    <col min="8227" max="8449" width="9" style="1"/>
    <col min="8450" max="8450" width="14.375" style="1" customWidth="1"/>
    <col min="8451" max="8451" width="27" style="1" customWidth="1"/>
    <col min="8452" max="8452" width="0" style="1" hidden="1" customWidth="1"/>
    <col min="8453" max="8453" width="9.5" style="1" customWidth="1"/>
    <col min="8454" max="8454" width="0" style="1" hidden="1" customWidth="1"/>
    <col min="8455" max="8455" width="8.125" style="1" customWidth="1"/>
    <col min="8456" max="8457" width="0" style="1" hidden="1" customWidth="1"/>
    <col min="8458" max="8458" width="29.125" style="1" customWidth="1"/>
    <col min="8459" max="8459" width="0" style="1" hidden="1" customWidth="1"/>
    <col min="8460" max="8460" width="9" style="1"/>
    <col min="8461" max="8461" width="0" style="1" hidden="1" customWidth="1"/>
    <col min="8462" max="8462" width="9" style="1"/>
    <col min="8463" max="8464" width="0" style="1" hidden="1" customWidth="1"/>
    <col min="8465" max="8465" width="26.875" style="1" customWidth="1"/>
    <col min="8466" max="8466" width="0" style="1" hidden="1" customWidth="1"/>
    <col min="8467" max="8467" width="9" style="1"/>
    <col min="8468" max="8468" width="0" style="1" hidden="1" customWidth="1"/>
    <col min="8469" max="8469" width="8.125" style="1" customWidth="1"/>
    <col min="8470" max="8471" width="0" style="1" hidden="1" customWidth="1"/>
    <col min="8472" max="8472" width="25.25" style="1" customWidth="1"/>
    <col min="8473" max="8473" width="0" style="1" hidden="1" customWidth="1"/>
    <col min="8474" max="8474" width="9" style="1"/>
    <col min="8475" max="8475" width="0" style="1" hidden="1" customWidth="1"/>
    <col min="8476" max="8476" width="9" style="1"/>
    <col min="8477" max="8478" width="0" style="1" hidden="1" customWidth="1"/>
    <col min="8479" max="8479" width="8" style="1" customWidth="1"/>
    <col min="8480" max="8481" width="9" style="1"/>
    <col min="8482" max="8482" width="5" style="1" customWidth="1"/>
    <col min="8483" max="8705" width="9" style="1"/>
    <col min="8706" max="8706" width="14.375" style="1" customWidth="1"/>
    <col min="8707" max="8707" width="27" style="1" customWidth="1"/>
    <col min="8708" max="8708" width="0" style="1" hidden="1" customWidth="1"/>
    <col min="8709" max="8709" width="9.5" style="1" customWidth="1"/>
    <col min="8710" max="8710" width="0" style="1" hidden="1" customWidth="1"/>
    <col min="8711" max="8711" width="8.125" style="1" customWidth="1"/>
    <col min="8712" max="8713" width="0" style="1" hidden="1" customWidth="1"/>
    <col min="8714" max="8714" width="29.125" style="1" customWidth="1"/>
    <col min="8715" max="8715" width="0" style="1" hidden="1" customWidth="1"/>
    <col min="8716" max="8716" width="9" style="1"/>
    <col min="8717" max="8717" width="0" style="1" hidden="1" customWidth="1"/>
    <col min="8718" max="8718" width="9" style="1"/>
    <col min="8719" max="8720" width="0" style="1" hidden="1" customWidth="1"/>
    <col min="8721" max="8721" width="26.875" style="1" customWidth="1"/>
    <col min="8722" max="8722" width="0" style="1" hidden="1" customWidth="1"/>
    <col min="8723" max="8723" width="9" style="1"/>
    <col min="8724" max="8724" width="0" style="1" hidden="1" customWidth="1"/>
    <col min="8725" max="8725" width="8.125" style="1" customWidth="1"/>
    <col min="8726" max="8727" width="0" style="1" hidden="1" customWidth="1"/>
    <col min="8728" max="8728" width="25.25" style="1" customWidth="1"/>
    <col min="8729" max="8729" width="0" style="1" hidden="1" customWidth="1"/>
    <col min="8730" max="8730" width="9" style="1"/>
    <col min="8731" max="8731" width="0" style="1" hidden="1" customWidth="1"/>
    <col min="8732" max="8732" width="9" style="1"/>
    <col min="8733" max="8734" width="0" style="1" hidden="1" customWidth="1"/>
    <col min="8735" max="8735" width="8" style="1" customWidth="1"/>
    <col min="8736" max="8737" width="9" style="1"/>
    <col min="8738" max="8738" width="5" style="1" customWidth="1"/>
    <col min="8739" max="8961" width="9" style="1"/>
    <col min="8962" max="8962" width="14.375" style="1" customWidth="1"/>
    <col min="8963" max="8963" width="27" style="1" customWidth="1"/>
    <col min="8964" max="8964" width="0" style="1" hidden="1" customWidth="1"/>
    <col min="8965" max="8965" width="9.5" style="1" customWidth="1"/>
    <col min="8966" max="8966" width="0" style="1" hidden="1" customWidth="1"/>
    <col min="8967" max="8967" width="8.125" style="1" customWidth="1"/>
    <col min="8968" max="8969" width="0" style="1" hidden="1" customWidth="1"/>
    <col min="8970" max="8970" width="29.125" style="1" customWidth="1"/>
    <col min="8971" max="8971" width="0" style="1" hidden="1" customWidth="1"/>
    <col min="8972" max="8972" width="9" style="1"/>
    <col min="8973" max="8973" width="0" style="1" hidden="1" customWidth="1"/>
    <col min="8974" max="8974" width="9" style="1"/>
    <col min="8975" max="8976" width="0" style="1" hidden="1" customWidth="1"/>
    <col min="8977" max="8977" width="26.875" style="1" customWidth="1"/>
    <col min="8978" max="8978" width="0" style="1" hidden="1" customWidth="1"/>
    <col min="8979" max="8979" width="9" style="1"/>
    <col min="8980" max="8980" width="0" style="1" hidden="1" customWidth="1"/>
    <col min="8981" max="8981" width="8.125" style="1" customWidth="1"/>
    <col min="8982" max="8983" width="0" style="1" hidden="1" customWidth="1"/>
    <col min="8984" max="8984" width="25.25" style="1" customWidth="1"/>
    <col min="8985" max="8985" width="0" style="1" hidden="1" customWidth="1"/>
    <col min="8986" max="8986" width="9" style="1"/>
    <col min="8987" max="8987" width="0" style="1" hidden="1" customWidth="1"/>
    <col min="8988" max="8988" width="9" style="1"/>
    <col min="8989" max="8990" width="0" style="1" hidden="1" customWidth="1"/>
    <col min="8991" max="8991" width="8" style="1" customWidth="1"/>
    <col min="8992" max="8993" width="9" style="1"/>
    <col min="8994" max="8994" width="5" style="1" customWidth="1"/>
    <col min="8995" max="9217" width="9" style="1"/>
    <col min="9218" max="9218" width="14.375" style="1" customWidth="1"/>
    <col min="9219" max="9219" width="27" style="1" customWidth="1"/>
    <col min="9220" max="9220" width="0" style="1" hidden="1" customWidth="1"/>
    <col min="9221" max="9221" width="9.5" style="1" customWidth="1"/>
    <col min="9222" max="9222" width="0" style="1" hidden="1" customWidth="1"/>
    <col min="9223" max="9223" width="8.125" style="1" customWidth="1"/>
    <col min="9224" max="9225" width="0" style="1" hidden="1" customWidth="1"/>
    <col min="9226" max="9226" width="29.125" style="1" customWidth="1"/>
    <col min="9227" max="9227" width="0" style="1" hidden="1" customWidth="1"/>
    <col min="9228" max="9228" width="9" style="1"/>
    <col min="9229" max="9229" width="0" style="1" hidden="1" customWidth="1"/>
    <col min="9230" max="9230" width="9" style="1"/>
    <col min="9231" max="9232" width="0" style="1" hidden="1" customWidth="1"/>
    <col min="9233" max="9233" width="26.875" style="1" customWidth="1"/>
    <col min="9234" max="9234" width="0" style="1" hidden="1" customWidth="1"/>
    <col min="9235" max="9235" width="9" style="1"/>
    <col min="9236" max="9236" width="0" style="1" hidden="1" customWidth="1"/>
    <col min="9237" max="9237" width="8.125" style="1" customWidth="1"/>
    <col min="9238" max="9239" width="0" style="1" hidden="1" customWidth="1"/>
    <col min="9240" max="9240" width="25.25" style="1" customWidth="1"/>
    <col min="9241" max="9241" width="0" style="1" hidden="1" customWidth="1"/>
    <col min="9242" max="9242" width="9" style="1"/>
    <col min="9243" max="9243" width="0" style="1" hidden="1" customWidth="1"/>
    <col min="9244" max="9244" width="9" style="1"/>
    <col min="9245" max="9246" width="0" style="1" hidden="1" customWidth="1"/>
    <col min="9247" max="9247" width="8" style="1" customWidth="1"/>
    <col min="9248" max="9249" width="9" style="1"/>
    <col min="9250" max="9250" width="5" style="1" customWidth="1"/>
    <col min="9251" max="9473" width="9" style="1"/>
    <col min="9474" max="9474" width="14.375" style="1" customWidth="1"/>
    <col min="9475" max="9475" width="27" style="1" customWidth="1"/>
    <col min="9476" max="9476" width="0" style="1" hidden="1" customWidth="1"/>
    <col min="9477" max="9477" width="9.5" style="1" customWidth="1"/>
    <col min="9478" max="9478" width="0" style="1" hidden="1" customWidth="1"/>
    <col min="9479" max="9479" width="8.125" style="1" customWidth="1"/>
    <col min="9480" max="9481" width="0" style="1" hidden="1" customWidth="1"/>
    <col min="9482" max="9482" width="29.125" style="1" customWidth="1"/>
    <col min="9483" max="9483" width="0" style="1" hidden="1" customWidth="1"/>
    <col min="9484" max="9484" width="9" style="1"/>
    <col min="9485" max="9485" width="0" style="1" hidden="1" customWidth="1"/>
    <col min="9486" max="9486" width="9" style="1"/>
    <col min="9487" max="9488" width="0" style="1" hidden="1" customWidth="1"/>
    <col min="9489" max="9489" width="26.875" style="1" customWidth="1"/>
    <col min="9490" max="9490" width="0" style="1" hidden="1" customWidth="1"/>
    <col min="9491" max="9491" width="9" style="1"/>
    <col min="9492" max="9492" width="0" style="1" hidden="1" customWidth="1"/>
    <col min="9493" max="9493" width="8.125" style="1" customWidth="1"/>
    <col min="9494" max="9495" width="0" style="1" hidden="1" customWidth="1"/>
    <col min="9496" max="9496" width="25.25" style="1" customWidth="1"/>
    <col min="9497" max="9497" width="0" style="1" hidden="1" customWidth="1"/>
    <col min="9498" max="9498" width="9" style="1"/>
    <col min="9499" max="9499" width="0" style="1" hidden="1" customWidth="1"/>
    <col min="9500" max="9500" width="9" style="1"/>
    <col min="9501" max="9502" width="0" style="1" hidden="1" customWidth="1"/>
    <col min="9503" max="9503" width="8" style="1" customWidth="1"/>
    <col min="9504" max="9505" width="9" style="1"/>
    <col min="9506" max="9506" width="5" style="1" customWidth="1"/>
    <col min="9507" max="9729" width="9" style="1"/>
    <col min="9730" max="9730" width="14.375" style="1" customWidth="1"/>
    <col min="9731" max="9731" width="27" style="1" customWidth="1"/>
    <col min="9732" max="9732" width="0" style="1" hidden="1" customWidth="1"/>
    <col min="9733" max="9733" width="9.5" style="1" customWidth="1"/>
    <col min="9734" max="9734" width="0" style="1" hidden="1" customWidth="1"/>
    <col min="9735" max="9735" width="8.125" style="1" customWidth="1"/>
    <col min="9736" max="9737" width="0" style="1" hidden="1" customWidth="1"/>
    <col min="9738" max="9738" width="29.125" style="1" customWidth="1"/>
    <col min="9739" max="9739" width="0" style="1" hidden="1" customWidth="1"/>
    <col min="9740" max="9740" width="9" style="1"/>
    <col min="9741" max="9741" width="0" style="1" hidden="1" customWidth="1"/>
    <col min="9742" max="9742" width="9" style="1"/>
    <col min="9743" max="9744" width="0" style="1" hidden="1" customWidth="1"/>
    <col min="9745" max="9745" width="26.875" style="1" customWidth="1"/>
    <col min="9746" max="9746" width="0" style="1" hidden="1" customWidth="1"/>
    <col min="9747" max="9747" width="9" style="1"/>
    <col min="9748" max="9748" width="0" style="1" hidden="1" customWidth="1"/>
    <col min="9749" max="9749" width="8.125" style="1" customWidth="1"/>
    <col min="9750" max="9751" width="0" style="1" hidden="1" customWidth="1"/>
    <col min="9752" max="9752" width="25.25" style="1" customWidth="1"/>
    <col min="9753" max="9753" width="0" style="1" hidden="1" customWidth="1"/>
    <col min="9754" max="9754" width="9" style="1"/>
    <col min="9755" max="9755" width="0" style="1" hidden="1" customWidth="1"/>
    <col min="9756" max="9756" width="9" style="1"/>
    <col min="9757" max="9758" width="0" style="1" hidden="1" customWidth="1"/>
    <col min="9759" max="9759" width="8" style="1" customWidth="1"/>
    <col min="9760" max="9761" width="9" style="1"/>
    <col min="9762" max="9762" width="5" style="1" customWidth="1"/>
    <col min="9763" max="9985" width="9" style="1"/>
    <col min="9986" max="9986" width="14.375" style="1" customWidth="1"/>
    <col min="9987" max="9987" width="27" style="1" customWidth="1"/>
    <col min="9988" max="9988" width="0" style="1" hidden="1" customWidth="1"/>
    <col min="9989" max="9989" width="9.5" style="1" customWidth="1"/>
    <col min="9990" max="9990" width="0" style="1" hidden="1" customWidth="1"/>
    <col min="9991" max="9991" width="8.125" style="1" customWidth="1"/>
    <col min="9992" max="9993" width="0" style="1" hidden="1" customWidth="1"/>
    <col min="9994" max="9994" width="29.125" style="1" customWidth="1"/>
    <col min="9995" max="9995" width="0" style="1" hidden="1" customWidth="1"/>
    <col min="9996" max="9996" width="9" style="1"/>
    <col min="9997" max="9997" width="0" style="1" hidden="1" customWidth="1"/>
    <col min="9998" max="9998" width="9" style="1"/>
    <col min="9999" max="10000" width="0" style="1" hidden="1" customWidth="1"/>
    <col min="10001" max="10001" width="26.875" style="1" customWidth="1"/>
    <col min="10002" max="10002" width="0" style="1" hidden="1" customWidth="1"/>
    <col min="10003" max="10003" width="9" style="1"/>
    <col min="10004" max="10004" width="0" style="1" hidden="1" customWidth="1"/>
    <col min="10005" max="10005" width="8.125" style="1" customWidth="1"/>
    <col min="10006" max="10007" width="0" style="1" hidden="1" customWidth="1"/>
    <col min="10008" max="10008" width="25.25" style="1" customWidth="1"/>
    <col min="10009" max="10009" width="0" style="1" hidden="1" customWidth="1"/>
    <col min="10010" max="10010" width="9" style="1"/>
    <col min="10011" max="10011" width="0" style="1" hidden="1" customWidth="1"/>
    <col min="10012" max="10012" width="9" style="1"/>
    <col min="10013" max="10014" width="0" style="1" hidden="1" customWidth="1"/>
    <col min="10015" max="10015" width="8" style="1" customWidth="1"/>
    <col min="10016" max="10017" width="9" style="1"/>
    <col min="10018" max="10018" width="5" style="1" customWidth="1"/>
    <col min="10019" max="10241" width="9" style="1"/>
    <col min="10242" max="10242" width="14.375" style="1" customWidth="1"/>
    <col min="10243" max="10243" width="27" style="1" customWidth="1"/>
    <col min="10244" max="10244" width="0" style="1" hidden="1" customWidth="1"/>
    <col min="10245" max="10245" width="9.5" style="1" customWidth="1"/>
    <col min="10246" max="10246" width="0" style="1" hidden="1" customWidth="1"/>
    <col min="10247" max="10247" width="8.125" style="1" customWidth="1"/>
    <col min="10248" max="10249" width="0" style="1" hidden="1" customWidth="1"/>
    <col min="10250" max="10250" width="29.125" style="1" customWidth="1"/>
    <col min="10251" max="10251" width="0" style="1" hidden="1" customWidth="1"/>
    <col min="10252" max="10252" width="9" style="1"/>
    <col min="10253" max="10253" width="0" style="1" hidden="1" customWidth="1"/>
    <col min="10254" max="10254" width="9" style="1"/>
    <col min="10255" max="10256" width="0" style="1" hidden="1" customWidth="1"/>
    <col min="10257" max="10257" width="26.875" style="1" customWidth="1"/>
    <col min="10258" max="10258" width="0" style="1" hidden="1" customWidth="1"/>
    <col min="10259" max="10259" width="9" style="1"/>
    <col min="10260" max="10260" width="0" style="1" hidden="1" customWidth="1"/>
    <col min="10261" max="10261" width="8.125" style="1" customWidth="1"/>
    <col min="10262" max="10263" width="0" style="1" hidden="1" customWidth="1"/>
    <col min="10264" max="10264" width="25.25" style="1" customWidth="1"/>
    <col min="10265" max="10265" width="0" style="1" hidden="1" customWidth="1"/>
    <col min="10266" max="10266" width="9" style="1"/>
    <col min="10267" max="10267" width="0" style="1" hidden="1" customWidth="1"/>
    <col min="10268" max="10268" width="9" style="1"/>
    <col min="10269" max="10270" width="0" style="1" hidden="1" customWidth="1"/>
    <col min="10271" max="10271" width="8" style="1" customWidth="1"/>
    <col min="10272" max="10273" width="9" style="1"/>
    <col min="10274" max="10274" width="5" style="1" customWidth="1"/>
    <col min="10275" max="10497" width="9" style="1"/>
    <col min="10498" max="10498" width="14.375" style="1" customWidth="1"/>
    <col min="10499" max="10499" width="27" style="1" customWidth="1"/>
    <col min="10500" max="10500" width="0" style="1" hidden="1" customWidth="1"/>
    <col min="10501" max="10501" width="9.5" style="1" customWidth="1"/>
    <col min="10502" max="10502" width="0" style="1" hidden="1" customWidth="1"/>
    <col min="10503" max="10503" width="8.125" style="1" customWidth="1"/>
    <col min="10504" max="10505" width="0" style="1" hidden="1" customWidth="1"/>
    <col min="10506" max="10506" width="29.125" style="1" customWidth="1"/>
    <col min="10507" max="10507" width="0" style="1" hidden="1" customWidth="1"/>
    <col min="10508" max="10508" width="9" style="1"/>
    <col min="10509" max="10509" width="0" style="1" hidden="1" customWidth="1"/>
    <col min="10510" max="10510" width="9" style="1"/>
    <col min="10511" max="10512" width="0" style="1" hidden="1" customWidth="1"/>
    <col min="10513" max="10513" width="26.875" style="1" customWidth="1"/>
    <col min="10514" max="10514" width="0" style="1" hidden="1" customWidth="1"/>
    <col min="10515" max="10515" width="9" style="1"/>
    <col min="10516" max="10516" width="0" style="1" hidden="1" customWidth="1"/>
    <col min="10517" max="10517" width="8.125" style="1" customWidth="1"/>
    <col min="10518" max="10519" width="0" style="1" hidden="1" customWidth="1"/>
    <col min="10520" max="10520" width="25.25" style="1" customWidth="1"/>
    <col min="10521" max="10521" width="0" style="1" hidden="1" customWidth="1"/>
    <col min="10522" max="10522" width="9" style="1"/>
    <col min="10523" max="10523" width="0" style="1" hidden="1" customWidth="1"/>
    <col min="10524" max="10524" width="9" style="1"/>
    <col min="10525" max="10526" width="0" style="1" hidden="1" customWidth="1"/>
    <col min="10527" max="10527" width="8" style="1" customWidth="1"/>
    <col min="10528" max="10529" width="9" style="1"/>
    <col min="10530" max="10530" width="5" style="1" customWidth="1"/>
    <col min="10531" max="10753" width="9" style="1"/>
    <col min="10754" max="10754" width="14.375" style="1" customWidth="1"/>
    <col min="10755" max="10755" width="27" style="1" customWidth="1"/>
    <col min="10756" max="10756" width="0" style="1" hidden="1" customWidth="1"/>
    <col min="10757" max="10757" width="9.5" style="1" customWidth="1"/>
    <col min="10758" max="10758" width="0" style="1" hidden="1" customWidth="1"/>
    <col min="10759" max="10759" width="8.125" style="1" customWidth="1"/>
    <col min="10760" max="10761" width="0" style="1" hidden="1" customWidth="1"/>
    <col min="10762" max="10762" width="29.125" style="1" customWidth="1"/>
    <col min="10763" max="10763" width="0" style="1" hidden="1" customWidth="1"/>
    <col min="10764" max="10764" width="9" style="1"/>
    <col min="10765" max="10765" width="0" style="1" hidden="1" customWidth="1"/>
    <col min="10766" max="10766" width="9" style="1"/>
    <col min="10767" max="10768" width="0" style="1" hidden="1" customWidth="1"/>
    <col min="10769" max="10769" width="26.875" style="1" customWidth="1"/>
    <col min="10770" max="10770" width="0" style="1" hidden="1" customWidth="1"/>
    <col min="10771" max="10771" width="9" style="1"/>
    <col min="10772" max="10772" width="0" style="1" hidden="1" customWidth="1"/>
    <col min="10773" max="10773" width="8.125" style="1" customWidth="1"/>
    <col min="10774" max="10775" width="0" style="1" hidden="1" customWidth="1"/>
    <col min="10776" max="10776" width="25.25" style="1" customWidth="1"/>
    <col min="10777" max="10777" width="0" style="1" hidden="1" customWidth="1"/>
    <col min="10778" max="10778" width="9" style="1"/>
    <col min="10779" max="10779" width="0" style="1" hidden="1" customWidth="1"/>
    <col min="10780" max="10780" width="9" style="1"/>
    <col min="10781" max="10782" width="0" style="1" hidden="1" customWidth="1"/>
    <col min="10783" max="10783" width="8" style="1" customWidth="1"/>
    <col min="10784" max="10785" width="9" style="1"/>
    <col min="10786" max="10786" width="5" style="1" customWidth="1"/>
    <col min="10787" max="11009" width="9" style="1"/>
    <col min="11010" max="11010" width="14.375" style="1" customWidth="1"/>
    <col min="11011" max="11011" width="27" style="1" customWidth="1"/>
    <col min="11012" max="11012" width="0" style="1" hidden="1" customWidth="1"/>
    <col min="11013" max="11013" width="9.5" style="1" customWidth="1"/>
    <col min="11014" max="11014" width="0" style="1" hidden="1" customWidth="1"/>
    <col min="11015" max="11015" width="8.125" style="1" customWidth="1"/>
    <col min="11016" max="11017" width="0" style="1" hidden="1" customWidth="1"/>
    <col min="11018" max="11018" width="29.125" style="1" customWidth="1"/>
    <col min="11019" max="11019" width="0" style="1" hidden="1" customWidth="1"/>
    <col min="11020" max="11020" width="9" style="1"/>
    <col min="11021" max="11021" width="0" style="1" hidden="1" customWidth="1"/>
    <col min="11022" max="11022" width="9" style="1"/>
    <col min="11023" max="11024" width="0" style="1" hidden="1" customWidth="1"/>
    <col min="11025" max="11025" width="26.875" style="1" customWidth="1"/>
    <col min="11026" max="11026" width="0" style="1" hidden="1" customWidth="1"/>
    <col min="11027" max="11027" width="9" style="1"/>
    <col min="11028" max="11028" width="0" style="1" hidden="1" customWidth="1"/>
    <col min="11029" max="11029" width="8.125" style="1" customWidth="1"/>
    <col min="11030" max="11031" width="0" style="1" hidden="1" customWidth="1"/>
    <col min="11032" max="11032" width="25.25" style="1" customWidth="1"/>
    <col min="11033" max="11033" width="0" style="1" hidden="1" customWidth="1"/>
    <col min="11034" max="11034" width="9" style="1"/>
    <col min="11035" max="11035" width="0" style="1" hidden="1" customWidth="1"/>
    <col min="11036" max="11036" width="9" style="1"/>
    <col min="11037" max="11038" width="0" style="1" hidden="1" customWidth="1"/>
    <col min="11039" max="11039" width="8" style="1" customWidth="1"/>
    <col min="11040" max="11041" width="9" style="1"/>
    <col min="11042" max="11042" width="5" style="1" customWidth="1"/>
    <col min="11043" max="11265" width="9" style="1"/>
    <col min="11266" max="11266" width="14.375" style="1" customWidth="1"/>
    <col min="11267" max="11267" width="27" style="1" customWidth="1"/>
    <col min="11268" max="11268" width="0" style="1" hidden="1" customWidth="1"/>
    <col min="11269" max="11269" width="9.5" style="1" customWidth="1"/>
    <col min="11270" max="11270" width="0" style="1" hidden="1" customWidth="1"/>
    <col min="11271" max="11271" width="8.125" style="1" customWidth="1"/>
    <col min="11272" max="11273" width="0" style="1" hidden="1" customWidth="1"/>
    <col min="11274" max="11274" width="29.125" style="1" customWidth="1"/>
    <col min="11275" max="11275" width="0" style="1" hidden="1" customWidth="1"/>
    <col min="11276" max="11276" width="9" style="1"/>
    <col min="11277" max="11277" width="0" style="1" hidden="1" customWidth="1"/>
    <col min="11278" max="11278" width="9" style="1"/>
    <col min="11279" max="11280" width="0" style="1" hidden="1" customWidth="1"/>
    <col min="11281" max="11281" width="26.875" style="1" customWidth="1"/>
    <col min="11282" max="11282" width="0" style="1" hidden="1" customWidth="1"/>
    <col min="11283" max="11283" width="9" style="1"/>
    <col min="11284" max="11284" width="0" style="1" hidden="1" customWidth="1"/>
    <col min="11285" max="11285" width="8.125" style="1" customWidth="1"/>
    <col min="11286" max="11287" width="0" style="1" hidden="1" customWidth="1"/>
    <col min="11288" max="11288" width="25.25" style="1" customWidth="1"/>
    <col min="11289" max="11289" width="0" style="1" hidden="1" customWidth="1"/>
    <col min="11290" max="11290" width="9" style="1"/>
    <col min="11291" max="11291" width="0" style="1" hidden="1" customWidth="1"/>
    <col min="11292" max="11292" width="9" style="1"/>
    <col min="11293" max="11294" width="0" style="1" hidden="1" customWidth="1"/>
    <col min="11295" max="11295" width="8" style="1" customWidth="1"/>
    <col min="11296" max="11297" width="9" style="1"/>
    <col min="11298" max="11298" width="5" style="1" customWidth="1"/>
    <col min="11299" max="11521" width="9" style="1"/>
    <col min="11522" max="11522" width="14.375" style="1" customWidth="1"/>
    <col min="11523" max="11523" width="27" style="1" customWidth="1"/>
    <col min="11524" max="11524" width="0" style="1" hidden="1" customWidth="1"/>
    <col min="11525" max="11525" width="9.5" style="1" customWidth="1"/>
    <col min="11526" max="11526" width="0" style="1" hidden="1" customWidth="1"/>
    <col min="11527" max="11527" width="8.125" style="1" customWidth="1"/>
    <col min="11528" max="11529" width="0" style="1" hidden="1" customWidth="1"/>
    <col min="11530" max="11530" width="29.125" style="1" customWidth="1"/>
    <col min="11531" max="11531" width="0" style="1" hidden="1" customWidth="1"/>
    <col min="11532" max="11532" width="9" style="1"/>
    <col min="11533" max="11533" width="0" style="1" hidden="1" customWidth="1"/>
    <col min="11534" max="11534" width="9" style="1"/>
    <col min="11535" max="11536" width="0" style="1" hidden="1" customWidth="1"/>
    <col min="11537" max="11537" width="26.875" style="1" customWidth="1"/>
    <col min="11538" max="11538" width="0" style="1" hidden="1" customWidth="1"/>
    <col min="11539" max="11539" width="9" style="1"/>
    <col min="11540" max="11540" width="0" style="1" hidden="1" customWidth="1"/>
    <col min="11541" max="11541" width="8.125" style="1" customWidth="1"/>
    <col min="11542" max="11543" width="0" style="1" hidden="1" customWidth="1"/>
    <col min="11544" max="11544" width="25.25" style="1" customWidth="1"/>
    <col min="11545" max="11545" width="0" style="1" hidden="1" customWidth="1"/>
    <col min="11546" max="11546" width="9" style="1"/>
    <col min="11547" max="11547" width="0" style="1" hidden="1" customWidth="1"/>
    <col min="11548" max="11548" width="9" style="1"/>
    <col min="11549" max="11550" width="0" style="1" hidden="1" customWidth="1"/>
    <col min="11551" max="11551" width="8" style="1" customWidth="1"/>
    <col min="11552" max="11553" width="9" style="1"/>
    <col min="11554" max="11554" width="5" style="1" customWidth="1"/>
    <col min="11555" max="11777" width="9" style="1"/>
    <col min="11778" max="11778" width="14.375" style="1" customWidth="1"/>
    <col min="11779" max="11779" width="27" style="1" customWidth="1"/>
    <col min="11780" max="11780" width="0" style="1" hidden="1" customWidth="1"/>
    <col min="11781" max="11781" width="9.5" style="1" customWidth="1"/>
    <col min="11782" max="11782" width="0" style="1" hidden="1" customWidth="1"/>
    <col min="11783" max="11783" width="8.125" style="1" customWidth="1"/>
    <col min="11784" max="11785" width="0" style="1" hidden="1" customWidth="1"/>
    <col min="11786" max="11786" width="29.125" style="1" customWidth="1"/>
    <col min="11787" max="11787" width="0" style="1" hidden="1" customWidth="1"/>
    <col min="11788" max="11788" width="9" style="1"/>
    <col min="11789" max="11789" width="0" style="1" hidden="1" customWidth="1"/>
    <col min="11790" max="11790" width="9" style="1"/>
    <col min="11791" max="11792" width="0" style="1" hidden="1" customWidth="1"/>
    <col min="11793" max="11793" width="26.875" style="1" customWidth="1"/>
    <col min="11794" max="11794" width="0" style="1" hidden="1" customWidth="1"/>
    <col min="11795" max="11795" width="9" style="1"/>
    <col min="11796" max="11796" width="0" style="1" hidden="1" customWidth="1"/>
    <col min="11797" max="11797" width="8.125" style="1" customWidth="1"/>
    <col min="11798" max="11799" width="0" style="1" hidden="1" customWidth="1"/>
    <col min="11800" max="11800" width="25.25" style="1" customWidth="1"/>
    <col min="11801" max="11801" width="0" style="1" hidden="1" customWidth="1"/>
    <col min="11802" max="11802" width="9" style="1"/>
    <col min="11803" max="11803" width="0" style="1" hidden="1" customWidth="1"/>
    <col min="11804" max="11804" width="9" style="1"/>
    <col min="11805" max="11806" width="0" style="1" hidden="1" customWidth="1"/>
    <col min="11807" max="11807" width="8" style="1" customWidth="1"/>
    <col min="11808" max="11809" width="9" style="1"/>
    <col min="11810" max="11810" width="5" style="1" customWidth="1"/>
    <col min="11811" max="12033" width="9" style="1"/>
    <col min="12034" max="12034" width="14.375" style="1" customWidth="1"/>
    <col min="12035" max="12035" width="27" style="1" customWidth="1"/>
    <col min="12036" max="12036" width="0" style="1" hidden="1" customWidth="1"/>
    <col min="12037" max="12037" width="9.5" style="1" customWidth="1"/>
    <col min="12038" max="12038" width="0" style="1" hidden="1" customWidth="1"/>
    <col min="12039" max="12039" width="8.125" style="1" customWidth="1"/>
    <col min="12040" max="12041" width="0" style="1" hidden="1" customWidth="1"/>
    <col min="12042" max="12042" width="29.125" style="1" customWidth="1"/>
    <col min="12043" max="12043" width="0" style="1" hidden="1" customWidth="1"/>
    <col min="12044" max="12044" width="9" style="1"/>
    <col min="12045" max="12045" width="0" style="1" hidden="1" customWidth="1"/>
    <col min="12046" max="12046" width="9" style="1"/>
    <col min="12047" max="12048" width="0" style="1" hidden="1" customWidth="1"/>
    <col min="12049" max="12049" width="26.875" style="1" customWidth="1"/>
    <col min="12050" max="12050" width="0" style="1" hidden="1" customWidth="1"/>
    <col min="12051" max="12051" width="9" style="1"/>
    <col min="12052" max="12052" width="0" style="1" hidden="1" customWidth="1"/>
    <col min="12053" max="12053" width="8.125" style="1" customWidth="1"/>
    <col min="12054" max="12055" width="0" style="1" hidden="1" customWidth="1"/>
    <col min="12056" max="12056" width="25.25" style="1" customWidth="1"/>
    <col min="12057" max="12057" width="0" style="1" hidden="1" customWidth="1"/>
    <col min="12058" max="12058" width="9" style="1"/>
    <col min="12059" max="12059" width="0" style="1" hidden="1" customWidth="1"/>
    <col min="12060" max="12060" width="9" style="1"/>
    <col min="12061" max="12062" width="0" style="1" hidden="1" customWidth="1"/>
    <col min="12063" max="12063" width="8" style="1" customWidth="1"/>
    <col min="12064" max="12065" width="9" style="1"/>
    <col min="12066" max="12066" width="5" style="1" customWidth="1"/>
    <col min="12067" max="12289" width="9" style="1"/>
    <col min="12290" max="12290" width="14.375" style="1" customWidth="1"/>
    <col min="12291" max="12291" width="27" style="1" customWidth="1"/>
    <col min="12292" max="12292" width="0" style="1" hidden="1" customWidth="1"/>
    <col min="12293" max="12293" width="9.5" style="1" customWidth="1"/>
    <col min="12294" max="12294" width="0" style="1" hidden="1" customWidth="1"/>
    <col min="12295" max="12295" width="8.125" style="1" customWidth="1"/>
    <col min="12296" max="12297" width="0" style="1" hidden="1" customWidth="1"/>
    <col min="12298" max="12298" width="29.125" style="1" customWidth="1"/>
    <col min="12299" max="12299" width="0" style="1" hidden="1" customWidth="1"/>
    <col min="12300" max="12300" width="9" style="1"/>
    <col min="12301" max="12301" width="0" style="1" hidden="1" customWidth="1"/>
    <col min="12302" max="12302" width="9" style="1"/>
    <col min="12303" max="12304" width="0" style="1" hidden="1" customWidth="1"/>
    <col min="12305" max="12305" width="26.875" style="1" customWidth="1"/>
    <col min="12306" max="12306" width="0" style="1" hidden="1" customWidth="1"/>
    <col min="12307" max="12307" width="9" style="1"/>
    <col min="12308" max="12308" width="0" style="1" hidden="1" customWidth="1"/>
    <col min="12309" max="12309" width="8.125" style="1" customWidth="1"/>
    <col min="12310" max="12311" width="0" style="1" hidden="1" customWidth="1"/>
    <col min="12312" max="12312" width="25.25" style="1" customWidth="1"/>
    <col min="12313" max="12313" width="0" style="1" hidden="1" customWidth="1"/>
    <col min="12314" max="12314" width="9" style="1"/>
    <col min="12315" max="12315" width="0" style="1" hidden="1" customWidth="1"/>
    <col min="12316" max="12316" width="9" style="1"/>
    <col min="12317" max="12318" width="0" style="1" hidden="1" customWidth="1"/>
    <col min="12319" max="12319" width="8" style="1" customWidth="1"/>
    <col min="12320" max="12321" width="9" style="1"/>
    <col min="12322" max="12322" width="5" style="1" customWidth="1"/>
    <col min="12323" max="12545" width="9" style="1"/>
    <col min="12546" max="12546" width="14.375" style="1" customWidth="1"/>
    <col min="12547" max="12547" width="27" style="1" customWidth="1"/>
    <col min="12548" max="12548" width="0" style="1" hidden="1" customWidth="1"/>
    <col min="12549" max="12549" width="9.5" style="1" customWidth="1"/>
    <col min="12550" max="12550" width="0" style="1" hidden="1" customWidth="1"/>
    <col min="12551" max="12551" width="8.125" style="1" customWidth="1"/>
    <col min="12552" max="12553" width="0" style="1" hidden="1" customWidth="1"/>
    <col min="12554" max="12554" width="29.125" style="1" customWidth="1"/>
    <col min="12555" max="12555" width="0" style="1" hidden="1" customWidth="1"/>
    <col min="12556" max="12556" width="9" style="1"/>
    <col min="12557" max="12557" width="0" style="1" hidden="1" customWidth="1"/>
    <col min="12558" max="12558" width="9" style="1"/>
    <col min="12559" max="12560" width="0" style="1" hidden="1" customWidth="1"/>
    <col min="12561" max="12561" width="26.875" style="1" customWidth="1"/>
    <col min="12562" max="12562" width="0" style="1" hidden="1" customWidth="1"/>
    <col min="12563" max="12563" width="9" style="1"/>
    <col min="12564" max="12564" width="0" style="1" hidden="1" customWidth="1"/>
    <col min="12565" max="12565" width="8.125" style="1" customWidth="1"/>
    <col min="12566" max="12567" width="0" style="1" hidden="1" customWidth="1"/>
    <col min="12568" max="12568" width="25.25" style="1" customWidth="1"/>
    <col min="12569" max="12569" width="0" style="1" hidden="1" customWidth="1"/>
    <col min="12570" max="12570" width="9" style="1"/>
    <col min="12571" max="12571" width="0" style="1" hidden="1" customWidth="1"/>
    <col min="12572" max="12572" width="9" style="1"/>
    <col min="12573" max="12574" width="0" style="1" hidden="1" customWidth="1"/>
    <col min="12575" max="12575" width="8" style="1" customWidth="1"/>
    <col min="12576" max="12577" width="9" style="1"/>
    <col min="12578" max="12578" width="5" style="1" customWidth="1"/>
    <col min="12579" max="12801" width="9" style="1"/>
    <col min="12802" max="12802" width="14.375" style="1" customWidth="1"/>
    <col min="12803" max="12803" width="27" style="1" customWidth="1"/>
    <col min="12804" max="12804" width="0" style="1" hidden="1" customWidth="1"/>
    <col min="12805" max="12805" width="9.5" style="1" customWidth="1"/>
    <col min="12806" max="12806" width="0" style="1" hidden="1" customWidth="1"/>
    <col min="12807" max="12807" width="8.125" style="1" customWidth="1"/>
    <col min="12808" max="12809" width="0" style="1" hidden="1" customWidth="1"/>
    <col min="12810" max="12810" width="29.125" style="1" customWidth="1"/>
    <col min="12811" max="12811" width="0" style="1" hidden="1" customWidth="1"/>
    <col min="12812" max="12812" width="9" style="1"/>
    <col min="12813" max="12813" width="0" style="1" hidden="1" customWidth="1"/>
    <col min="12814" max="12814" width="9" style="1"/>
    <col min="12815" max="12816" width="0" style="1" hidden="1" customWidth="1"/>
    <col min="12817" max="12817" width="26.875" style="1" customWidth="1"/>
    <col min="12818" max="12818" width="0" style="1" hidden="1" customWidth="1"/>
    <col min="12819" max="12819" width="9" style="1"/>
    <col min="12820" max="12820" width="0" style="1" hidden="1" customWidth="1"/>
    <col min="12821" max="12821" width="8.125" style="1" customWidth="1"/>
    <col min="12822" max="12823" width="0" style="1" hidden="1" customWidth="1"/>
    <col min="12824" max="12824" width="25.25" style="1" customWidth="1"/>
    <col min="12825" max="12825" width="0" style="1" hidden="1" customWidth="1"/>
    <col min="12826" max="12826" width="9" style="1"/>
    <col min="12827" max="12827" width="0" style="1" hidden="1" customWidth="1"/>
    <col min="12828" max="12828" width="9" style="1"/>
    <col min="12829" max="12830" width="0" style="1" hidden="1" customWidth="1"/>
    <col min="12831" max="12831" width="8" style="1" customWidth="1"/>
    <col min="12832" max="12833" width="9" style="1"/>
    <col min="12834" max="12834" width="5" style="1" customWidth="1"/>
    <col min="12835" max="13057" width="9" style="1"/>
    <col min="13058" max="13058" width="14.375" style="1" customWidth="1"/>
    <col min="13059" max="13059" width="27" style="1" customWidth="1"/>
    <col min="13060" max="13060" width="0" style="1" hidden="1" customWidth="1"/>
    <col min="13061" max="13061" width="9.5" style="1" customWidth="1"/>
    <col min="13062" max="13062" width="0" style="1" hidden="1" customWidth="1"/>
    <col min="13063" max="13063" width="8.125" style="1" customWidth="1"/>
    <col min="13064" max="13065" width="0" style="1" hidden="1" customWidth="1"/>
    <col min="13066" max="13066" width="29.125" style="1" customWidth="1"/>
    <col min="13067" max="13067" width="0" style="1" hidden="1" customWidth="1"/>
    <col min="13068" max="13068" width="9" style="1"/>
    <col min="13069" max="13069" width="0" style="1" hidden="1" customWidth="1"/>
    <col min="13070" max="13070" width="9" style="1"/>
    <col min="13071" max="13072" width="0" style="1" hidden="1" customWidth="1"/>
    <col min="13073" max="13073" width="26.875" style="1" customWidth="1"/>
    <col min="13074" max="13074" width="0" style="1" hidden="1" customWidth="1"/>
    <col min="13075" max="13075" width="9" style="1"/>
    <col min="13076" max="13076" width="0" style="1" hidden="1" customWidth="1"/>
    <col min="13077" max="13077" width="8.125" style="1" customWidth="1"/>
    <col min="13078" max="13079" width="0" style="1" hidden="1" customWidth="1"/>
    <col min="13080" max="13080" width="25.25" style="1" customWidth="1"/>
    <col min="13081" max="13081" width="0" style="1" hidden="1" customWidth="1"/>
    <col min="13082" max="13082" width="9" style="1"/>
    <col min="13083" max="13083" width="0" style="1" hidden="1" customWidth="1"/>
    <col min="13084" max="13084" width="9" style="1"/>
    <col min="13085" max="13086" width="0" style="1" hidden="1" customWidth="1"/>
    <col min="13087" max="13087" width="8" style="1" customWidth="1"/>
    <col min="13088" max="13089" width="9" style="1"/>
    <col min="13090" max="13090" width="5" style="1" customWidth="1"/>
    <col min="13091" max="13313" width="9" style="1"/>
    <col min="13314" max="13314" width="14.375" style="1" customWidth="1"/>
    <col min="13315" max="13315" width="27" style="1" customWidth="1"/>
    <col min="13316" max="13316" width="0" style="1" hidden="1" customWidth="1"/>
    <col min="13317" max="13317" width="9.5" style="1" customWidth="1"/>
    <col min="13318" max="13318" width="0" style="1" hidden="1" customWidth="1"/>
    <col min="13319" max="13319" width="8.125" style="1" customWidth="1"/>
    <col min="13320" max="13321" width="0" style="1" hidden="1" customWidth="1"/>
    <col min="13322" max="13322" width="29.125" style="1" customWidth="1"/>
    <col min="13323" max="13323" width="0" style="1" hidden="1" customWidth="1"/>
    <col min="13324" max="13324" width="9" style="1"/>
    <col min="13325" max="13325" width="0" style="1" hidden="1" customWidth="1"/>
    <col min="13326" max="13326" width="9" style="1"/>
    <col min="13327" max="13328" width="0" style="1" hidden="1" customWidth="1"/>
    <col min="13329" max="13329" width="26.875" style="1" customWidth="1"/>
    <col min="13330" max="13330" width="0" style="1" hidden="1" customWidth="1"/>
    <col min="13331" max="13331" width="9" style="1"/>
    <col min="13332" max="13332" width="0" style="1" hidden="1" customWidth="1"/>
    <col min="13333" max="13333" width="8.125" style="1" customWidth="1"/>
    <col min="13334" max="13335" width="0" style="1" hidden="1" customWidth="1"/>
    <col min="13336" max="13336" width="25.25" style="1" customWidth="1"/>
    <col min="13337" max="13337" width="0" style="1" hidden="1" customWidth="1"/>
    <col min="13338" max="13338" width="9" style="1"/>
    <col min="13339" max="13339" width="0" style="1" hidden="1" customWidth="1"/>
    <col min="13340" max="13340" width="9" style="1"/>
    <col min="13341" max="13342" width="0" style="1" hidden="1" customWidth="1"/>
    <col min="13343" max="13343" width="8" style="1" customWidth="1"/>
    <col min="13344" max="13345" width="9" style="1"/>
    <col min="13346" max="13346" width="5" style="1" customWidth="1"/>
    <col min="13347" max="13569" width="9" style="1"/>
    <col min="13570" max="13570" width="14.375" style="1" customWidth="1"/>
    <col min="13571" max="13571" width="27" style="1" customWidth="1"/>
    <col min="13572" max="13572" width="0" style="1" hidden="1" customWidth="1"/>
    <col min="13573" max="13573" width="9.5" style="1" customWidth="1"/>
    <col min="13574" max="13574" width="0" style="1" hidden="1" customWidth="1"/>
    <col min="13575" max="13575" width="8.125" style="1" customWidth="1"/>
    <col min="13576" max="13577" width="0" style="1" hidden="1" customWidth="1"/>
    <col min="13578" max="13578" width="29.125" style="1" customWidth="1"/>
    <col min="13579" max="13579" width="0" style="1" hidden="1" customWidth="1"/>
    <col min="13580" max="13580" width="9" style="1"/>
    <col min="13581" max="13581" width="0" style="1" hidden="1" customWidth="1"/>
    <col min="13582" max="13582" width="9" style="1"/>
    <col min="13583" max="13584" width="0" style="1" hidden="1" customWidth="1"/>
    <col min="13585" max="13585" width="26.875" style="1" customWidth="1"/>
    <col min="13586" max="13586" width="0" style="1" hidden="1" customWidth="1"/>
    <col min="13587" max="13587" width="9" style="1"/>
    <col min="13588" max="13588" width="0" style="1" hidden="1" customWidth="1"/>
    <col min="13589" max="13589" width="8.125" style="1" customWidth="1"/>
    <col min="13590" max="13591" width="0" style="1" hidden="1" customWidth="1"/>
    <col min="13592" max="13592" width="25.25" style="1" customWidth="1"/>
    <col min="13593" max="13593" width="0" style="1" hidden="1" customWidth="1"/>
    <col min="13594" max="13594" width="9" style="1"/>
    <col min="13595" max="13595" width="0" style="1" hidden="1" customWidth="1"/>
    <col min="13596" max="13596" width="9" style="1"/>
    <col min="13597" max="13598" width="0" style="1" hidden="1" customWidth="1"/>
    <col min="13599" max="13599" width="8" style="1" customWidth="1"/>
    <col min="13600" max="13601" width="9" style="1"/>
    <col min="13602" max="13602" width="5" style="1" customWidth="1"/>
    <col min="13603" max="13825" width="9" style="1"/>
    <col min="13826" max="13826" width="14.375" style="1" customWidth="1"/>
    <col min="13827" max="13827" width="27" style="1" customWidth="1"/>
    <col min="13828" max="13828" width="0" style="1" hidden="1" customWidth="1"/>
    <col min="13829" max="13829" width="9.5" style="1" customWidth="1"/>
    <col min="13830" max="13830" width="0" style="1" hidden="1" customWidth="1"/>
    <col min="13831" max="13831" width="8.125" style="1" customWidth="1"/>
    <col min="13832" max="13833" width="0" style="1" hidden="1" customWidth="1"/>
    <col min="13834" max="13834" width="29.125" style="1" customWidth="1"/>
    <col min="13835" max="13835" width="0" style="1" hidden="1" customWidth="1"/>
    <col min="13836" max="13836" width="9" style="1"/>
    <col min="13837" max="13837" width="0" style="1" hidden="1" customWidth="1"/>
    <col min="13838" max="13838" width="9" style="1"/>
    <col min="13839" max="13840" width="0" style="1" hidden="1" customWidth="1"/>
    <col min="13841" max="13841" width="26.875" style="1" customWidth="1"/>
    <col min="13842" max="13842" width="0" style="1" hidden="1" customWidth="1"/>
    <col min="13843" max="13843" width="9" style="1"/>
    <col min="13844" max="13844" width="0" style="1" hidden="1" customWidth="1"/>
    <col min="13845" max="13845" width="8.125" style="1" customWidth="1"/>
    <col min="13846" max="13847" width="0" style="1" hidden="1" customWidth="1"/>
    <col min="13848" max="13848" width="25.25" style="1" customWidth="1"/>
    <col min="13849" max="13849" width="0" style="1" hidden="1" customWidth="1"/>
    <col min="13850" max="13850" width="9" style="1"/>
    <col min="13851" max="13851" width="0" style="1" hidden="1" customWidth="1"/>
    <col min="13852" max="13852" width="9" style="1"/>
    <col min="13853" max="13854" width="0" style="1" hidden="1" customWidth="1"/>
    <col min="13855" max="13855" width="8" style="1" customWidth="1"/>
    <col min="13856" max="13857" width="9" style="1"/>
    <col min="13858" max="13858" width="5" style="1" customWidth="1"/>
    <col min="13859" max="14081" width="9" style="1"/>
    <col min="14082" max="14082" width="14.375" style="1" customWidth="1"/>
    <col min="14083" max="14083" width="27" style="1" customWidth="1"/>
    <col min="14084" max="14084" width="0" style="1" hidden="1" customWidth="1"/>
    <col min="14085" max="14085" width="9.5" style="1" customWidth="1"/>
    <col min="14086" max="14086" width="0" style="1" hidden="1" customWidth="1"/>
    <col min="14087" max="14087" width="8.125" style="1" customWidth="1"/>
    <col min="14088" max="14089" width="0" style="1" hidden="1" customWidth="1"/>
    <col min="14090" max="14090" width="29.125" style="1" customWidth="1"/>
    <col min="14091" max="14091" width="0" style="1" hidden="1" customWidth="1"/>
    <col min="14092" max="14092" width="9" style="1"/>
    <col min="14093" max="14093" width="0" style="1" hidden="1" customWidth="1"/>
    <col min="14094" max="14094" width="9" style="1"/>
    <col min="14095" max="14096" width="0" style="1" hidden="1" customWidth="1"/>
    <col min="14097" max="14097" width="26.875" style="1" customWidth="1"/>
    <col min="14098" max="14098" width="0" style="1" hidden="1" customWidth="1"/>
    <col min="14099" max="14099" width="9" style="1"/>
    <col min="14100" max="14100" width="0" style="1" hidden="1" customWidth="1"/>
    <col min="14101" max="14101" width="8.125" style="1" customWidth="1"/>
    <col min="14102" max="14103" width="0" style="1" hidden="1" customWidth="1"/>
    <col min="14104" max="14104" width="25.25" style="1" customWidth="1"/>
    <col min="14105" max="14105" width="0" style="1" hidden="1" customWidth="1"/>
    <col min="14106" max="14106" width="9" style="1"/>
    <col min="14107" max="14107" width="0" style="1" hidden="1" customWidth="1"/>
    <col min="14108" max="14108" width="9" style="1"/>
    <col min="14109" max="14110" width="0" style="1" hidden="1" customWidth="1"/>
    <col min="14111" max="14111" width="8" style="1" customWidth="1"/>
    <col min="14112" max="14113" width="9" style="1"/>
    <col min="14114" max="14114" width="5" style="1" customWidth="1"/>
    <col min="14115" max="14337" width="9" style="1"/>
    <col min="14338" max="14338" width="14.375" style="1" customWidth="1"/>
    <col min="14339" max="14339" width="27" style="1" customWidth="1"/>
    <col min="14340" max="14340" width="0" style="1" hidden="1" customWidth="1"/>
    <col min="14341" max="14341" width="9.5" style="1" customWidth="1"/>
    <col min="14342" max="14342" width="0" style="1" hidden="1" customWidth="1"/>
    <col min="14343" max="14343" width="8.125" style="1" customWidth="1"/>
    <col min="14344" max="14345" width="0" style="1" hidden="1" customWidth="1"/>
    <col min="14346" max="14346" width="29.125" style="1" customWidth="1"/>
    <col min="14347" max="14347" width="0" style="1" hidden="1" customWidth="1"/>
    <col min="14348" max="14348" width="9" style="1"/>
    <col min="14349" max="14349" width="0" style="1" hidden="1" customWidth="1"/>
    <col min="14350" max="14350" width="9" style="1"/>
    <col min="14351" max="14352" width="0" style="1" hidden="1" customWidth="1"/>
    <col min="14353" max="14353" width="26.875" style="1" customWidth="1"/>
    <col min="14354" max="14354" width="0" style="1" hidden="1" customWidth="1"/>
    <col min="14355" max="14355" width="9" style="1"/>
    <col min="14356" max="14356" width="0" style="1" hidden="1" customWidth="1"/>
    <col min="14357" max="14357" width="8.125" style="1" customWidth="1"/>
    <col min="14358" max="14359" width="0" style="1" hidden="1" customWidth="1"/>
    <col min="14360" max="14360" width="25.25" style="1" customWidth="1"/>
    <col min="14361" max="14361" width="0" style="1" hidden="1" customWidth="1"/>
    <col min="14362" max="14362" width="9" style="1"/>
    <col min="14363" max="14363" width="0" style="1" hidden="1" customWidth="1"/>
    <col min="14364" max="14364" width="9" style="1"/>
    <col min="14365" max="14366" width="0" style="1" hidden="1" customWidth="1"/>
    <col min="14367" max="14367" width="8" style="1" customWidth="1"/>
    <col min="14368" max="14369" width="9" style="1"/>
    <col min="14370" max="14370" width="5" style="1" customWidth="1"/>
    <col min="14371" max="14593" width="9" style="1"/>
    <col min="14594" max="14594" width="14.375" style="1" customWidth="1"/>
    <col min="14595" max="14595" width="27" style="1" customWidth="1"/>
    <col min="14596" max="14596" width="0" style="1" hidden="1" customWidth="1"/>
    <col min="14597" max="14597" width="9.5" style="1" customWidth="1"/>
    <col min="14598" max="14598" width="0" style="1" hidden="1" customWidth="1"/>
    <col min="14599" max="14599" width="8.125" style="1" customWidth="1"/>
    <col min="14600" max="14601" width="0" style="1" hidden="1" customWidth="1"/>
    <col min="14602" max="14602" width="29.125" style="1" customWidth="1"/>
    <col min="14603" max="14603" width="0" style="1" hidden="1" customWidth="1"/>
    <col min="14604" max="14604" width="9" style="1"/>
    <col min="14605" max="14605" width="0" style="1" hidden="1" customWidth="1"/>
    <col min="14606" max="14606" width="9" style="1"/>
    <col min="14607" max="14608" width="0" style="1" hidden="1" customWidth="1"/>
    <col min="14609" max="14609" width="26.875" style="1" customWidth="1"/>
    <col min="14610" max="14610" width="0" style="1" hidden="1" customWidth="1"/>
    <col min="14611" max="14611" width="9" style="1"/>
    <col min="14612" max="14612" width="0" style="1" hidden="1" customWidth="1"/>
    <col min="14613" max="14613" width="8.125" style="1" customWidth="1"/>
    <col min="14614" max="14615" width="0" style="1" hidden="1" customWidth="1"/>
    <col min="14616" max="14616" width="25.25" style="1" customWidth="1"/>
    <col min="14617" max="14617" width="0" style="1" hidden="1" customWidth="1"/>
    <col min="14618" max="14618" width="9" style="1"/>
    <col min="14619" max="14619" width="0" style="1" hidden="1" customWidth="1"/>
    <col min="14620" max="14620" width="9" style="1"/>
    <col min="14621" max="14622" width="0" style="1" hidden="1" customWidth="1"/>
    <col min="14623" max="14623" width="8" style="1" customWidth="1"/>
    <col min="14624" max="14625" width="9" style="1"/>
    <col min="14626" max="14626" width="5" style="1" customWidth="1"/>
    <col min="14627" max="14849" width="9" style="1"/>
    <col min="14850" max="14850" width="14.375" style="1" customWidth="1"/>
    <col min="14851" max="14851" width="27" style="1" customWidth="1"/>
    <col min="14852" max="14852" width="0" style="1" hidden="1" customWidth="1"/>
    <col min="14853" max="14853" width="9.5" style="1" customWidth="1"/>
    <col min="14854" max="14854" width="0" style="1" hidden="1" customWidth="1"/>
    <col min="14855" max="14855" width="8.125" style="1" customWidth="1"/>
    <col min="14856" max="14857" width="0" style="1" hidden="1" customWidth="1"/>
    <col min="14858" max="14858" width="29.125" style="1" customWidth="1"/>
    <col min="14859" max="14859" width="0" style="1" hidden="1" customWidth="1"/>
    <col min="14860" max="14860" width="9" style="1"/>
    <col min="14861" max="14861" width="0" style="1" hidden="1" customWidth="1"/>
    <col min="14862" max="14862" width="9" style="1"/>
    <col min="14863" max="14864" width="0" style="1" hidden="1" customWidth="1"/>
    <col min="14865" max="14865" width="26.875" style="1" customWidth="1"/>
    <col min="14866" max="14866" width="0" style="1" hidden="1" customWidth="1"/>
    <col min="14867" max="14867" width="9" style="1"/>
    <col min="14868" max="14868" width="0" style="1" hidden="1" customWidth="1"/>
    <col min="14869" max="14869" width="8.125" style="1" customWidth="1"/>
    <col min="14870" max="14871" width="0" style="1" hidden="1" customWidth="1"/>
    <col min="14872" max="14872" width="25.25" style="1" customWidth="1"/>
    <col min="14873" max="14873" width="0" style="1" hidden="1" customWidth="1"/>
    <col min="14874" max="14874" width="9" style="1"/>
    <col min="14875" max="14875" width="0" style="1" hidden="1" customWidth="1"/>
    <col min="14876" max="14876" width="9" style="1"/>
    <col min="14877" max="14878" width="0" style="1" hidden="1" customWidth="1"/>
    <col min="14879" max="14879" width="8" style="1" customWidth="1"/>
    <col min="14880" max="14881" width="9" style="1"/>
    <col min="14882" max="14882" width="5" style="1" customWidth="1"/>
    <col min="14883" max="15105" width="9" style="1"/>
    <col min="15106" max="15106" width="14.375" style="1" customWidth="1"/>
    <col min="15107" max="15107" width="27" style="1" customWidth="1"/>
    <col min="15108" max="15108" width="0" style="1" hidden="1" customWidth="1"/>
    <col min="15109" max="15109" width="9.5" style="1" customWidth="1"/>
    <col min="15110" max="15110" width="0" style="1" hidden="1" customWidth="1"/>
    <col min="15111" max="15111" width="8.125" style="1" customWidth="1"/>
    <col min="15112" max="15113" width="0" style="1" hidden="1" customWidth="1"/>
    <col min="15114" max="15114" width="29.125" style="1" customWidth="1"/>
    <col min="15115" max="15115" width="0" style="1" hidden="1" customWidth="1"/>
    <col min="15116" max="15116" width="9" style="1"/>
    <col min="15117" max="15117" width="0" style="1" hidden="1" customWidth="1"/>
    <col min="15118" max="15118" width="9" style="1"/>
    <col min="15119" max="15120" width="0" style="1" hidden="1" customWidth="1"/>
    <col min="15121" max="15121" width="26.875" style="1" customWidth="1"/>
    <col min="15122" max="15122" width="0" style="1" hidden="1" customWidth="1"/>
    <col min="15123" max="15123" width="9" style="1"/>
    <col min="15124" max="15124" width="0" style="1" hidden="1" customWidth="1"/>
    <col min="15125" max="15125" width="8.125" style="1" customWidth="1"/>
    <col min="15126" max="15127" width="0" style="1" hidden="1" customWidth="1"/>
    <col min="15128" max="15128" width="25.25" style="1" customWidth="1"/>
    <col min="15129" max="15129" width="0" style="1" hidden="1" customWidth="1"/>
    <col min="15130" max="15130" width="9" style="1"/>
    <col min="15131" max="15131" width="0" style="1" hidden="1" customWidth="1"/>
    <col min="15132" max="15132" width="9" style="1"/>
    <col min="15133" max="15134" width="0" style="1" hidden="1" customWidth="1"/>
    <col min="15135" max="15135" width="8" style="1" customWidth="1"/>
    <col min="15136" max="15137" width="9" style="1"/>
    <col min="15138" max="15138" width="5" style="1" customWidth="1"/>
    <col min="15139" max="15361" width="9" style="1"/>
    <col min="15362" max="15362" width="14.375" style="1" customWidth="1"/>
    <col min="15363" max="15363" width="27" style="1" customWidth="1"/>
    <col min="15364" max="15364" width="0" style="1" hidden="1" customWidth="1"/>
    <col min="15365" max="15365" width="9.5" style="1" customWidth="1"/>
    <col min="15366" max="15366" width="0" style="1" hidden="1" customWidth="1"/>
    <col min="15367" max="15367" width="8.125" style="1" customWidth="1"/>
    <col min="15368" max="15369" width="0" style="1" hidden="1" customWidth="1"/>
    <col min="15370" max="15370" width="29.125" style="1" customWidth="1"/>
    <col min="15371" max="15371" width="0" style="1" hidden="1" customWidth="1"/>
    <col min="15372" max="15372" width="9" style="1"/>
    <col min="15373" max="15373" width="0" style="1" hidden="1" customWidth="1"/>
    <col min="15374" max="15374" width="9" style="1"/>
    <col min="15375" max="15376" width="0" style="1" hidden="1" customWidth="1"/>
    <col min="15377" max="15377" width="26.875" style="1" customWidth="1"/>
    <col min="15378" max="15378" width="0" style="1" hidden="1" customWidth="1"/>
    <col min="15379" max="15379" width="9" style="1"/>
    <col min="15380" max="15380" width="0" style="1" hidden="1" customWidth="1"/>
    <col min="15381" max="15381" width="8.125" style="1" customWidth="1"/>
    <col min="15382" max="15383" width="0" style="1" hidden="1" customWidth="1"/>
    <col min="15384" max="15384" width="25.25" style="1" customWidth="1"/>
    <col min="15385" max="15385" width="0" style="1" hidden="1" customWidth="1"/>
    <col min="15386" max="15386" width="9" style="1"/>
    <col min="15387" max="15387" width="0" style="1" hidden="1" customWidth="1"/>
    <col min="15388" max="15388" width="9" style="1"/>
    <col min="15389" max="15390" width="0" style="1" hidden="1" customWidth="1"/>
    <col min="15391" max="15391" width="8" style="1" customWidth="1"/>
    <col min="15392" max="15393" width="9" style="1"/>
    <col min="15394" max="15394" width="5" style="1" customWidth="1"/>
    <col min="15395" max="15617" width="9" style="1"/>
    <col min="15618" max="15618" width="14.375" style="1" customWidth="1"/>
    <col min="15619" max="15619" width="27" style="1" customWidth="1"/>
    <col min="15620" max="15620" width="0" style="1" hidden="1" customWidth="1"/>
    <col min="15621" max="15621" width="9.5" style="1" customWidth="1"/>
    <col min="15622" max="15622" width="0" style="1" hidden="1" customWidth="1"/>
    <col min="15623" max="15623" width="8.125" style="1" customWidth="1"/>
    <col min="15624" max="15625" width="0" style="1" hidden="1" customWidth="1"/>
    <col min="15626" max="15626" width="29.125" style="1" customWidth="1"/>
    <col min="15627" max="15627" width="0" style="1" hidden="1" customWidth="1"/>
    <col min="15628" max="15628" width="9" style="1"/>
    <col min="15629" max="15629" width="0" style="1" hidden="1" customWidth="1"/>
    <col min="15630" max="15630" width="9" style="1"/>
    <col min="15631" max="15632" width="0" style="1" hidden="1" customWidth="1"/>
    <col min="15633" max="15633" width="26.875" style="1" customWidth="1"/>
    <col min="15634" max="15634" width="0" style="1" hidden="1" customWidth="1"/>
    <col min="15635" max="15635" width="9" style="1"/>
    <col min="15636" max="15636" width="0" style="1" hidden="1" customWidth="1"/>
    <col min="15637" max="15637" width="8.125" style="1" customWidth="1"/>
    <col min="15638" max="15639" width="0" style="1" hidden="1" customWidth="1"/>
    <col min="15640" max="15640" width="25.25" style="1" customWidth="1"/>
    <col min="15641" max="15641" width="0" style="1" hidden="1" customWidth="1"/>
    <col min="15642" max="15642" width="9" style="1"/>
    <col min="15643" max="15643" width="0" style="1" hidden="1" customWidth="1"/>
    <col min="15644" max="15644" width="9" style="1"/>
    <col min="15645" max="15646" width="0" style="1" hidden="1" customWidth="1"/>
    <col min="15647" max="15647" width="8" style="1" customWidth="1"/>
    <col min="15648" max="15649" width="9" style="1"/>
    <col min="15650" max="15650" width="5" style="1" customWidth="1"/>
    <col min="15651" max="15873" width="9" style="1"/>
    <col min="15874" max="15874" width="14.375" style="1" customWidth="1"/>
    <col min="15875" max="15875" width="27" style="1" customWidth="1"/>
    <col min="15876" max="15876" width="0" style="1" hidden="1" customWidth="1"/>
    <col min="15877" max="15877" width="9.5" style="1" customWidth="1"/>
    <col min="15878" max="15878" width="0" style="1" hidden="1" customWidth="1"/>
    <col min="15879" max="15879" width="8.125" style="1" customWidth="1"/>
    <col min="15880" max="15881" width="0" style="1" hidden="1" customWidth="1"/>
    <col min="15882" max="15882" width="29.125" style="1" customWidth="1"/>
    <col min="15883" max="15883" width="0" style="1" hidden="1" customWidth="1"/>
    <col min="15884" max="15884" width="9" style="1"/>
    <col min="15885" max="15885" width="0" style="1" hidden="1" customWidth="1"/>
    <col min="15886" max="15886" width="9" style="1"/>
    <col min="15887" max="15888" width="0" style="1" hidden="1" customWidth="1"/>
    <col min="15889" max="15889" width="26.875" style="1" customWidth="1"/>
    <col min="15890" max="15890" width="0" style="1" hidden="1" customWidth="1"/>
    <col min="15891" max="15891" width="9" style="1"/>
    <col min="15892" max="15892" width="0" style="1" hidden="1" customWidth="1"/>
    <col min="15893" max="15893" width="8.125" style="1" customWidth="1"/>
    <col min="15894" max="15895" width="0" style="1" hidden="1" customWidth="1"/>
    <col min="15896" max="15896" width="25.25" style="1" customWidth="1"/>
    <col min="15897" max="15897" width="0" style="1" hidden="1" customWidth="1"/>
    <col min="15898" max="15898" width="9" style="1"/>
    <col min="15899" max="15899" width="0" style="1" hidden="1" customWidth="1"/>
    <col min="15900" max="15900" width="9" style="1"/>
    <col min="15901" max="15902" width="0" style="1" hidden="1" customWidth="1"/>
    <col min="15903" max="15903" width="8" style="1" customWidth="1"/>
    <col min="15904" max="15905" width="9" style="1"/>
    <col min="15906" max="15906" width="5" style="1" customWidth="1"/>
    <col min="15907" max="16129" width="9" style="1"/>
    <col min="16130" max="16130" width="14.375" style="1" customWidth="1"/>
    <col min="16131" max="16131" width="27" style="1" customWidth="1"/>
    <col min="16132" max="16132" width="0" style="1" hidden="1" customWidth="1"/>
    <col min="16133" max="16133" width="9.5" style="1" customWidth="1"/>
    <col min="16134" max="16134" width="0" style="1" hidden="1" customWidth="1"/>
    <col min="16135" max="16135" width="8.125" style="1" customWidth="1"/>
    <col min="16136" max="16137" width="0" style="1" hidden="1" customWidth="1"/>
    <col min="16138" max="16138" width="29.125" style="1" customWidth="1"/>
    <col min="16139" max="16139" width="0" style="1" hidden="1" customWidth="1"/>
    <col min="16140" max="16140" width="9" style="1"/>
    <col min="16141" max="16141" width="0" style="1" hidden="1" customWidth="1"/>
    <col min="16142" max="16142" width="9" style="1"/>
    <col min="16143" max="16144" width="0" style="1" hidden="1" customWidth="1"/>
    <col min="16145" max="16145" width="26.875" style="1" customWidth="1"/>
    <col min="16146" max="16146" width="0" style="1" hidden="1" customWidth="1"/>
    <col min="16147" max="16147" width="9" style="1"/>
    <col min="16148" max="16148" width="0" style="1" hidden="1" customWidth="1"/>
    <col min="16149" max="16149" width="8.125" style="1" customWidth="1"/>
    <col min="16150" max="16151" width="0" style="1" hidden="1" customWidth="1"/>
    <col min="16152" max="16152" width="25.25" style="1" customWidth="1"/>
    <col min="16153" max="16153" width="0" style="1" hidden="1" customWidth="1"/>
    <col min="16154" max="16154" width="9" style="1"/>
    <col min="16155" max="16155" width="0" style="1" hidden="1" customWidth="1"/>
    <col min="16156" max="16156" width="9" style="1"/>
    <col min="16157" max="16158" width="0" style="1" hidden="1" customWidth="1"/>
    <col min="16159" max="16159" width="8" style="1" customWidth="1"/>
    <col min="16160" max="16161" width="9" style="1"/>
    <col min="16162" max="16162" width="5" style="1" customWidth="1"/>
    <col min="16163" max="16384" width="9" style="1"/>
  </cols>
  <sheetData>
    <row r="1" spans="1:37" ht="32.25">
      <c r="A1" s="100" t="s">
        <v>24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</row>
    <row r="2" spans="1:37" ht="32.25" customHeight="1">
      <c r="A2" s="101" t="s">
        <v>25</v>
      </c>
      <c r="B2" s="101"/>
      <c r="C2" s="101"/>
      <c r="D2" s="2">
        <v>100</v>
      </c>
      <c r="E2" s="3">
        <v>271</v>
      </c>
      <c r="F2" s="4">
        <f>E2/D2</f>
        <v>2.71</v>
      </c>
      <c r="H2" s="102" t="s">
        <v>26</v>
      </c>
      <c r="I2" s="102"/>
      <c r="J2" s="102"/>
      <c r="K2" s="5">
        <v>5</v>
      </c>
      <c r="L2" s="6"/>
      <c r="M2" s="103" t="s">
        <v>27</v>
      </c>
      <c r="N2" s="103"/>
      <c r="O2" s="103"/>
      <c r="P2" s="5">
        <v>3</v>
      </c>
      <c r="Q2" s="5"/>
      <c r="R2" s="5"/>
      <c r="S2" s="6"/>
      <c r="T2" s="6"/>
      <c r="U2" s="5"/>
      <c r="V2" s="5"/>
      <c r="W2" s="5"/>
      <c r="X2" s="5"/>
      <c r="Y2" s="5"/>
      <c r="Z2" s="6"/>
      <c r="AA2" s="6"/>
      <c r="AB2" s="5"/>
      <c r="AC2" s="5"/>
      <c r="AD2" s="5"/>
      <c r="AE2" s="7"/>
    </row>
    <row r="3" spans="1:37" ht="32.25">
      <c r="A3" s="8" t="s">
        <v>28</v>
      </c>
      <c r="B3" s="8"/>
      <c r="C3" s="9" t="s">
        <v>29</v>
      </c>
      <c r="D3" s="8" t="s">
        <v>30</v>
      </c>
      <c r="E3" s="10"/>
      <c r="F3" s="10"/>
      <c r="G3" s="8" t="s">
        <v>31</v>
      </c>
      <c r="H3" s="9" t="s">
        <v>32</v>
      </c>
      <c r="I3" s="8" t="s">
        <v>33</v>
      </c>
      <c r="J3" s="9" t="s">
        <v>29</v>
      </c>
      <c r="K3" s="8" t="s">
        <v>30</v>
      </c>
      <c r="L3" s="11"/>
      <c r="M3" s="11"/>
      <c r="N3" s="8" t="s">
        <v>31</v>
      </c>
      <c r="O3" s="9" t="s">
        <v>32</v>
      </c>
      <c r="P3" s="12" t="s">
        <v>33</v>
      </c>
      <c r="Q3" s="9" t="s">
        <v>29</v>
      </c>
      <c r="R3" s="8" t="s">
        <v>30</v>
      </c>
      <c r="S3" s="11"/>
      <c r="T3" s="11"/>
      <c r="U3" s="8" t="s">
        <v>31</v>
      </c>
      <c r="V3" s="9" t="s">
        <v>32</v>
      </c>
      <c r="W3" s="8" t="s">
        <v>33</v>
      </c>
      <c r="X3" s="13" t="s">
        <v>29</v>
      </c>
      <c r="Y3" s="8" t="s">
        <v>30</v>
      </c>
      <c r="Z3" s="11"/>
      <c r="AA3" s="11"/>
      <c r="AB3" s="8" t="s">
        <v>31</v>
      </c>
      <c r="AC3" s="9" t="s">
        <v>32</v>
      </c>
      <c r="AD3" s="12" t="s">
        <v>33</v>
      </c>
      <c r="AE3" s="14"/>
      <c r="AF3" s="104" t="s">
        <v>34</v>
      </c>
      <c r="AG3" s="105"/>
      <c r="AH3" s="105"/>
      <c r="AI3" s="105"/>
      <c r="AJ3" s="105"/>
      <c r="AK3" s="106"/>
    </row>
    <row r="4" spans="1:37" ht="27.75">
      <c r="A4" s="31"/>
      <c r="B4" s="31"/>
      <c r="C4" s="97" t="s">
        <v>35</v>
      </c>
      <c r="D4" s="97"/>
      <c r="E4" s="97"/>
      <c r="F4" s="97"/>
      <c r="G4" s="97"/>
      <c r="H4" s="97"/>
      <c r="I4" s="97"/>
      <c r="J4" s="97" t="s">
        <v>36</v>
      </c>
      <c r="K4" s="97"/>
      <c r="L4" s="97"/>
      <c r="M4" s="97"/>
      <c r="N4" s="97"/>
      <c r="O4" s="97"/>
      <c r="P4" s="97"/>
      <c r="Q4" s="97" t="s">
        <v>37</v>
      </c>
      <c r="R4" s="97"/>
      <c r="S4" s="97"/>
      <c r="T4" s="97"/>
      <c r="U4" s="97"/>
      <c r="V4" s="97"/>
      <c r="W4" s="97"/>
      <c r="X4" s="97" t="s">
        <v>38</v>
      </c>
      <c r="Y4" s="97"/>
      <c r="Z4" s="97"/>
      <c r="AA4" s="97"/>
      <c r="AB4" s="97"/>
      <c r="AC4" s="97"/>
      <c r="AD4" s="97"/>
      <c r="AE4" s="32"/>
      <c r="AF4" s="72" t="s">
        <v>39</v>
      </c>
      <c r="AG4" s="73">
        <f>AJ5*68+AJ6*73+AJ7*45+AJ8*24+AJ9*60</f>
        <v>756.59999999999991</v>
      </c>
      <c r="AH4" s="74" t="s">
        <v>40</v>
      </c>
      <c r="AI4" s="98" t="s">
        <v>41</v>
      </c>
      <c r="AJ4" s="99"/>
      <c r="AK4" s="75" t="s">
        <v>42</v>
      </c>
    </row>
    <row r="5" spans="1:37" ht="27.75">
      <c r="A5" s="33">
        <v>42065</v>
      </c>
      <c r="B5" s="33" t="s">
        <v>111</v>
      </c>
      <c r="C5" s="34" t="s">
        <v>43</v>
      </c>
      <c r="D5" s="35">
        <v>4</v>
      </c>
      <c r="E5" s="36">
        <v>10</v>
      </c>
      <c r="F5" s="37">
        <f>F2</f>
        <v>2.71</v>
      </c>
      <c r="G5" s="38" t="s">
        <v>0</v>
      </c>
      <c r="H5" s="39">
        <v>30</v>
      </c>
      <c r="I5" s="40">
        <f t="shared" ref="I5:I10" si="0">E5*H5</f>
        <v>300</v>
      </c>
      <c r="J5" s="34" t="s">
        <v>44</v>
      </c>
      <c r="K5" s="35">
        <v>1</v>
      </c>
      <c r="L5" s="36">
        <f>M5*K5</f>
        <v>2.71</v>
      </c>
      <c r="M5" s="41">
        <f>F2</f>
        <v>2.71</v>
      </c>
      <c r="N5" s="35" t="s">
        <v>0</v>
      </c>
      <c r="O5" s="39">
        <v>45</v>
      </c>
      <c r="P5" s="40">
        <f t="shared" ref="P5:P10" si="1">L5*O5</f>
        <v>121.95</v>
      </c>
      <c r="Q5" s="34" t="s">
        <v>1</v>
      </c>
      <c r="R5" s="35">
        <v>8</v>
      </c>
      <c r="S5" s="36">
        <f>T5*R5</f>
        <v>21.68</v>
      </c>
      <c r="T5" s="41">
        <f>F2</f>
        <v>2.71</v>
      </c>
      <c r="U5" s="38" t="s">
        <v>0</v>
      </c>
      <c r="V5" s="39">
        <v>25</v>
      </c>
      <c r="W5" s="40">
        <f t="shared" ref="W5:W10" si="2">S5*V5</f>
        <v>542</v>
      </c>
      <c r="X5" s="42" t="s">
        <v>45</v>
      </c>
      <c r="Y5" s="43">
        <v>3</v>
      </c>
      <c r="Z5" s="36">
        <v>10</v>
      </c>
      <c r="AA5" s="41">
        <f>F2</f>
        <v>2.71</v>
      </c>
      <c r="AB5" s="43" t="s">
        <v>0</v>
      </c>
      <c r="AC5" s="44">
        <v>25</v>
      </c>
      <c r="AD5" s="40">
        <f t="shared" ref="AD5:AD10" si="3">AC5*Z5</f>
        <v>250</v>
      </c>
      <c r="AE5" s="45"/>
      <c r="AF5" s="76" t="s">
        <v>3</v>
      </c>
      <c r="AG5" s="77">
        <f>AJ5*2+AJ8*1+AJ6*7</f>
        <v>29.9</v>
      </c>
      <c r="AH5" s="78" t="s">
        <v>4</v>
      </c>
      <c r="AI5" s="79" t="s">
        <v>5</v>
      </c>
      <c r="AJ5" s="78">
        <v>5</v>
      </c>
      <c r="AK5" s="80" t="s">
        <v>6</v>
      </c>
    </row>
    <row r="6" spans="1:37" ht="27.75">
      <c r="A6" s="46">
        <v>40945</v>
      </c>
      <c r="B6" s="46" t="s">
        <v>112</v>
      </c>
      <c r="C6" s="47" t="s">
        <v>46</v>
      </c>
      <c r="D6" s="43">
        <v>6</v>
      </c>
      <c r="E6" s="36">
        <v>18</v>
      </c>
      <c r="F6" s="48">
        <f>F2</f>
        <v>2.71</v>
      </c>
      <c r="G6" s="40" t="s">
        <v>0</v>
      </c>
      <c r="H6" s="44">
        <v>150</v>
      </c>
      <c r="I6" s="40">
        <f t="shared" si="0"/>
        <v>2700</v>
      </c>
      <c r="J6" s="47" t="s">
        <v>47</v>
      </c>
      <c r="K6" s="43">
        <v>2</v>
      </c>
      <c r="L6" s="36">
        <f>M6*K6</f>
        <v>5.42</v>
      </c>
      <c r="M6" s="49">
        <f>F2</f>
        <v>2.71</v>
      </c>
      <c r="N6" s="43" t="s">
        <v>0</v>
      </c>
      <c r="O6" s="44">
        <v>55</v>
      </c>
      <c r="P6" s="40">
        <f t="shared" si="1"/>
        <v>298.10000000000002</v>
      </c>
      <c r="Q6" s="47" t="s">
        <v>8</v>
      </c>
      <c r="R6" s="43">
        <v>0.5</v>
      </c>
      <c r="S6" s="36">
        <f>T6*R6</f>
        <v>1.355</v>
      </c>
      <c r="T6" s="49">
        <f>F2</f>
        <v>2.71</v>
      </c>
      <c r="U6" s="40" t="s">
        <v>2</v>
      </c>
      <c r="V6" s="44">
        <v>65</v>
      </c>
      <c r="W6" s="40">
        <f t="shared" si="2"/>
        <v>88.075000000000003</v>
      </c>
      <c r="X6" s="42" t="s">
        <v>12</v>
      </c>
      <c r="Y6" s="43">
        <v>1</v>
      </c>
      <c r="Z6" s="36">
        <f>AA6*Y6</f>
        <v>2.71</v>
      </c>
      <c r="AA6" s="49">
        <f>F2</f>
        <v>2.71</v>
      </c>
      <c r="AB6" s="43" t="s">
        <v>0</v>
      </c>
      <c r="AC6" s="44">
        <v>65</v>
      </c>
      <c r="AD6" s="40">
        <f t="shared" si="3"/>
        <v>176.15</v>
      </c>
      <c r="AE6" s="45"/>
      <c r="AF6" s="81" t="s">
        <v>13</v>
      </c>
      <c r="AG6" s="82">
        <f>AJ6*5+AJ7*5</f>
        <v>27</v>
      </c>
      <c r="AH6" s="83" t="s">
        <v>4</v>
      </c>
      <c r="AI6" s="84" t="s">
        <v>14</v>
      </c>
      <c r="AJ6" s="83">
        <v>2.6</v>
      </c>
      <c r="AK6" s="80">
        <v>2</v>
      </c>
    </row>
    <row r="7" spans="1:37" ht="27.75">
      <c r="A7" s="46"/>
      <c r="B7" s="46" t="s">
        <v>114</v>
      </c>
      <c r="C7" s="47" t="s">
        <v>48</v>
      </c>
      <c r="D7" s="43">
        <v>1</v>
      </c>
      <c r="E7" s="36">
        <v>1</v>
      </c>
      <c r="F7" s="48">
        <f>F2</f>
        <v>2.71</v>
      </c>
      <c r="G7" s="40" t="s">
        <v>0</v>
      </c>
      <c r="H7" s="44">
        <v>25</v>
      </c>
      <c r="I7" s="40">
        <f t="shared" si="0"/>
        <v>25</v>
      </c>
      <c r="J7" s="47" t="s">
        <v>49</v>
      </c>
      <c r="K7" s="43">
        <v>3</v>
      </c>
      <c r="L7" s="36">
        <f>M7*K7</f>
        <v>8.129999999999999</v>
      </c>
      <c r="M7" s="49">
        <f>F2</f>
        <v>2.71</v>
      </c>
      <c r="N7" s="43" t="s">
        <v>0</v>
      </c>
      <c r="O7" s="44">
        <v>40</v>
      </c>
      <c r="P7" s="40">
        <f t="shared" si="1"/>
        <v>325.19999999999993</v>
      </c>
      <c r="Q7" s="47"/>
      <c r="R7" s="43"/>
      <c r="S7" s="48"/>
      <c r="T7" s="49"/>
      <c r="U7" s="40"/>
      <c r="V7" s="44"/>
      <c r="W7" s="40">
        <f t="shared" si="2"/>
        <v>0</v>
      </c>
      <c r="X7" s="42" t="s">
        <v>50</v>
      </c>
      <c r="Y7" s="43">
        <v>0.3</v>
      </c>
      <c r="Z7" s="48">
        <v>0.5</v>
      </c>
      <c r="AA7" s="49">
        <f>F2</f>
        <v>2.71</v>
      </c>
      <c r="AB7" s="43" t="s">
        <v>0</v>
      </c>
      <c r="AC7" s="44">
        <v>50</v>
      </c>
      <c r="AD7" s="40">
        <f t="shared" si="3"/>
        <v>25</v>
      </c>
      <c r="AE7" s="45" t="s">
        <v>117</v>
      </c>
      <c r="AF7" s="81" t="s">
        <v>16</v>
      </c>
      <c r="AG7" s="82">
        <f>AJ5*15+AJ8*5+AJ9*15</f>
        <v>98.5</v>
      </c>
      <c r="AH7" s="83" t="s">
        <v>4</v>
      </c>
      <c r="AI7" s="81" t="s">
        <v>17</v>
      </c>
      <c r="AJ7" s="83">
        <v>2.8</v>
      </c>
      <c r="AK7" s="85" t="s">
        <v>18</v>
      </c>
    </row>
    <row r="8" spans="1:37" ht="27.75">
      <c r="A8" s="46"/>
      <c r="B8" s="46"/>
      <c r="C8" s="47" t="s">
        <v>51</v>
      </c>
      <c r="D8" s="43">
        <v>0.2</v>
      </c>
      <c r="E8" s="36">
        <v>1</v>
      </c>
      <c r="F8" s="48">
        <f>F2</f>
        <v>2.71</v>
      </c>
      <c r="G8" s="40" t="s">
        <v>11</v>
      </c>
      <c r="H8" s="44">
        <v>120</v>
      </c>
      <c r="I8" s="40">
        <f t="shared" si="0"/>
        <v>120</v>
      </c>
      <c r="J8" s="47" t="s">
        <v>52</v>
      </c>
      <c r="K8" s="43">
        <v>2</v>
      </c>
      <c r="L8" s="36">
        <f>M8*K8</f>
        <v>5.42</v>
      </c>
      <c r="M8" s="49">
        <f>F2</f>
        <v>2.71</v>
      </c>
      <c r="N8" s="43" t="s">
        <v>0</v>
      </c>
      <c r="O8" s="44">
        <v>25</v>
      </c>
      <c r="P8" s="40">
        <f t="shared" si="1"/>
        <v>135.5</v>
      </c>
      <c r="Q8" s="47"/>
      <c r="R8" s="43"/>
      <c r="S8" s="48"/>
      <c r="T8" s="49"/>
      <c r="U8" s="40"/>
      <c r="V8" s="44"/>
      <c r="W8" s="40">
        <f t="shared" si="2"/>
        <v>0</v>
      </c>
      <c r="X8" s="42"/>
      <c r="Y8" s="43"/>
      <c r="Z8" s="48"/>
      <c r="AA8" s="49"/>
      <c r="AB8" s="43"/>
      <c r="AC8" s="44"/>
      <c r="AD8" s="40">
        <f t="shared" si="3"/>
        <v>0</v>
      </c>
      <c r="AE8" s="45"/>
      <c r="AF8" s="81"/>
      <c r="AG8" s="86"/>
      <c r="AH8" s="83"/>
      <c r="AI8" s="81" t="s">
        <v>53</v>
      </c>
      <c r="AJ8" s="83">
        <v>1.7</v>
      </c>
      <c r="AK8" s="80" t="s">
        <v>54</v>
      </c>
    </row>
    <row r="9" spans="1:37" ht="27.75">
      <c r="A9" s="46"/>
      <c r="B9" s="46"/>
      <c r="C9" s="47"/>
      <c r="D9" s="43"/>
      <c r="E9" s="48"/>
      <c r="F9" s="48"/>
      <c r="G9" s="40"/>
      <c r="H9" s="44"/>
      <c r="I9" s="40">
        <f t="shared" si="0"/>
        <v>0</v>
      </c>
      <c r="J9" s="47" t="s">
        <v>55</v>
      </c>
      <c r="K9" s="43">
        <v>1</v>
      </c>
      <c r="L9" s="36">
        <f>M9*K9</f>
        <v>2.71</v>
      </c>
      <c r="M9" s="49">
        <f>F2</f>
        <v>2.71</v>
      </c>
      <c r="N9" s="43" t="s">
        <v>0</v>
      </c>
      <c r="O9" s="44">
        <v>120</v>
      </c>
      <c r="P9" s="40">
        <f t="shared" si="1"/>
        <v>325.2</v>
      </c>
      <c r="Q9" s="47"/>
      <c r="R9" s="43"/>
      <c r="S9" s="48"/>
      <c r="T9" s="49"/>
      <c r="U9" s="40"/>
      <c r="V9" s="44"/>
      <c r="W9" s="40">
        <f t="shared" si="2"/>
        <v>0</v>
      </c>
      <c r="X9" s="42"/>
      <c r="Y9" s="43"/>
      <c r="Z9" s="48"/>
      <c r="AA9" s="49"/>
      <c r="AB9" s="43"/>
      <c r="AC9" s="44"/>
      <c r="AD9" s="40">
        <f t="shared" si="3"/>
        <v>0</v>
      </c>
      <c r="AE9" s="45"/>
      <c r="AF9" s="81"/>
      <c r="AG9" s="86"/>
      <c r="AH9" s="83"/>
      <c r="AI9" s="81" t="s">
        <v>15</v>
      </c>
      <c r="AJ9" s="83">
        <v>1</v>
      </c>
      <c r="AK9" s="85">
        <v>1</v>
      </c>
    </row>
    <row r="10" spans="1:37" ht="27.75">
      <c r="A10" s="31"/>
      <c r="B10" s="31"/>
      <c r="C10" s="50"/>
      <c r="D10" s="51"/>
      <c r="E10" s="48"/>
      <c r="F10" s="48"/>
      <c r="G10" s="52"/>
      <c r="H10" s="44"/>
      <c r="I10" s="40">
        <f t="shared" si="0"/>
        <v>0</v>
      </c>
      <c r="J10" s="50" t="s">
        <v>56</v>
      </c>
      <c r="K10" s="51">
        <v>0.3</v>
      </c>
      <c r="L10" s="48"/>
      <c r="M10" s="49"/>
      <c r="N10" s="51"/>
      <c r="O10" s="53">
        <v>120</v>
      </c>
      <c r="P10" s="40">
        <f t="shared" si="1"/>
        <v>0</v>
      </c>
      <c r="Q10" s="50"/>
      <c r="R10" s="51"/>
      <c r="S10" s="48"/>
      <c r="T10" s="49"/>
      <c r="U10" s="52"/>
      <c r="V10" s="44"/>
      <c r="W10" s="40">
        <f t="shared" si="2"/>
        <v>0</v>
      </c>
      <c r="X10" s="42"/>
      <c r="Y10" s="43"/>
      <c r="Z10" s="48"/>
      <c r="AA10" s="49"/>
      <c r="AB10" s="43"/>
      <c r="AC10" s="44"/>
      <c r="AD10" s="40">
        <f t="shared" si="3"/>
        <v>0</v>
      </c>
      <c r="AE10" s="45"/>
      <c r="AF10" s="81"/>
      <c r="AG10" s="86"/>
      <c r="AH10" s="83"/>
      <c r="AI10" s="81"/>
      <c r="AJ10" s="83"/>
      <c r="AK10" s="85"/>
    </row>
    <row r="11" spans="1:37" ht="27.75">
      <c r="A11" s="54"/>
      <c r="B11" s="54"/>
      <c r="C11" s="97" t="s">
        <v>57</v>
      </c>
      <c r="D11" s="97"/>
      <c r="E11" s="97"/>
      <c r="F11" s="97"/>
      <c r="G11" s="97"/>
      <c r="H11" s="97"/>
      <c r="I11" s="97"/>
      <c r="J11" s="94" t="s">
        <v>58</v>
      </c>
      <c r="K11" s="95"/>
      <c r="L11" s="95"/>
      <c r="M11" s="95"/>
      <c r="N11" s="95"/>
      <c r="O11" s="95"/>
      <c r="P11" s="96"/>
      <c r="Q11" s="94" t="s">
        <v>37</v>
      </c>
      <c r="R11" s="95"/>
      <c r="S11" s="95"/>
      <c r="T11" s="95"/>
      <c r="U11" s="95"/>
      <c r="V11" s="95"/>
      <c r="W11" s="96"/>
      <c r="X11" s="97" t="s">
        <v>59</v>
      </c>
      <c r="Y11" s="97"/>
      <c r="Z11" s="97"/>
      <c r="AA11" s="97"/>
      <c r="AB11" s="97"/>
      <c r="AC11" s="97"/>
      <c r="AD11" s="97"/>
      <c r="AE11" s="32"/>
      <c r="AF11" s="72" t="s">
        <v>39</v>
      </c>
      <c r="AG11" s="73">
        <f>AJ12*68+AJ13*73+AJ14*45+AJ15*24+AJ16*60</f>
        <v>722.8</v>
      </c>
      <c r="AH11" s="74" t="s">
        <v>40</v>
      </c>
      <c r="AI11" s="98" t="s">
        <v>41</v>
      </c>
      <c r="AJ11" s="99"/>
      <c r="AK11" s="75" t="s">
        <v>42</v>
      </c>
    </row>
    <row r="12" spans="1:37" ht="27.75">
      <c r="A12" s="31"/>
      <c r="B12" s="33" t="s">
        <v>116</v>
      </c>
      <c r="C12" s="34" t="s">
        <v>60</v>
      </c>
      <c r="D12" s="35">
        <v>7</v>
      </c>
      <c r="E12" s="36">
        <v>20</v>
      </c>
      <c r="F12" s="37">
        <f>F2</f>
        <v>2.71</v>
      </c>
      <c r="G12" s="38" t="s">
        <v>7</v>
      </c>
      <c r="H12" s="44">
        <v>105</v>
      </c>
      <c r="I12" s="40">
        <f t="shared" ref="I12:I16" si="4">E12*H12</f>
        <v>2100</v>
      </c>
      <c r="J12" s="39" t="s">
        <v>61</v>
      </c>
      <c r="K12" s="35">
        <v>1</v>
      </c>
      <c r="L12" s="36">
        <f>M12*K12</f>
        <v>2.71</v>
      </c>
      <c r="M12" s="41">
        <f>F2</f>
        <v>2.71</v>
      </c>
      <c r="N12" s="35" t="s">
        <v>0</v>
      </c>
      <c r="O12" s="39">
        <v>50</v>
      </c>
      <c r="P12" s="40">
        <f t="shared" ref="P12:P16" si="5">L12*O12</f>
        <v>135.5</v>
      </c>
      <c r="Q12" s="34" t="s">
        <v>62</v>
      </c>
      <c r="R12" s="35">
        <v>8</v>
      </c>
      <c r="S12" s="36">
        <f>T12*R12</f>
        <v>21.68</v>
      </c>
      <c r="T12" s="41">
        <f>F2</f>
        <v>2.71</v>
      </c>
      <c r="U12" s="38" t="s">
        <v>0</v>
      </c>
      <c r="V12" s="39">
        <v>25</v>
      </c>
      <c r="W12" s="40">
        <f t="shared" ref="W12:W16" si="6">S12*V12</f>
        <v>542</v>
      </c>
      <c r="X12" s="42" t="s">
        <v>63</v>
      </c>
      <c r="Y12" s="43">
        <v>2</v>
      </c>
      <c r="Z12" s="36">
        <f>AA12*Y12</f>
        <v>5.42</v>
      </c>
      <c r="AA12" s="41">
        <f>F2</f>
        <v>2.71</v>
      </c>
      <c r="AB12" s="43" t="s">
        <v>0</v>
      </c>
      <c r="AC12" s="44">
        <v>25</v>
      </c>
      <c r="AD12" s="40">
        <f t="shared" ref="AD12:AD16" si="7">AC12*Z12</f>
        <v>135.5</v>
      </c>
      <c r="AE12" s="45"/>
      <c r="AF12" s="76" t="s">
        <v>3</v>
      </c>
      <c r="AG12" s="77">
        <f>AJ12*2+AJ15*1+AJ13*7</f>
        <v>32.200000000000003</v>
      </c>
      <c r="AH12" s="78" t="s">
        <v>4</v>
      </c>
      <c r="AI12" s="79" t="s">
        <v>5</v>
      </c>
      <c r="AJ12" s="78">
        <v>5</v>
      </c>
      <c r="AK12" s="87" t="s">
        <v>6</v>
      </c>
    </row>
    <row r="13" spans="1:37" ht="27.75">
      <c r="A13" s="33">
        <f>A5+1</f>
        <v>42066</v>
      </c>
      <c r="B13" s="46" t="s">
        <v>113</v>
      </c>
      <c r="C13" s="47" t="s">
        <v>64</v>
      </c>
      <c r="D13" s="43">
        <v>4</v>
      </c>
      <c r="E13" s="36">
        <v>10</v>
      </c>
      <c r="F13" s="48">
        <f>F2</f>
        <v>2.71</v>
      </c>
      <c r="G13" s="40" t="s">
        <v>7</v>
      </c>
      <c r="H13" s="44">
        <v>25</v>
      </c>
      <c r="I13" s="40">
        <f t="shared" si="4"/>
        <v>250</v>
      </c>
      <c r="J13" s="44" t="s">
        <v>65</v>
      </c>
      <c r="K13" s="43">
        <v>2</v>
      </c>
      <c r="L13" s="36">
        <f>M13*K13</f>
        <v>5.42</v>
      </c>
      <c r="M13" s="49">
        <f>F2</f>
        <v>2.71</v>
      </c>
      <c r="N13" s="43" t="s">
        <v>0</v>
      </c>
      <c r="O13" s="44">
        <v>25</v>
      </c>
      <c r="P13" s="40">
        <f t="shared" si="5"/>
        <v>135.5</v>
      </c>
      <c r="Q13" s="47" t="s">
        <v>66</v>
      </c>
      <c r="R13" s="43">
        <v>0.5</v>
      </c>
      <c r="S13" s="36">
        <v>1</v>
      </c>
      <c r="T13" s="49">
        <f>F2</f>
        <v>2.71</v>
      </c>
      <c r="U13" s="40" t="s">
        <v>2</v>
      </c>
      <c r="V13" s="44">
        <v>65</v>
      </c>
      <c r="W13" s="40">
        <f t="shared" si="6"/>
        <v>65</v>
      </c>
      <c r="X13" s="42" t="s">
        <v>67</v>
      </c>
      <c r="Y13" s="43">
        <v>0.5</v>
      </c>
      <c r="Z13" s="36">
        <v>1</v>
      </c>
      <c r="AA13" s="49">
        <f>F2</f>
        <v>2.71</v>
      </c>
      <c r="AB13" s="43" t="s">
        <v>0</v>
      </c>
      <c r="AC13" s="44">
        <v>200</v>
      </c>
      <c r="AD13" s="40">
        <f t="shared" si="7"/>
        <v>200</v>
      </c>
      <c r="AE13" s="45"/>
      <c r="AF13" s="81" t="s">
        <v>13</v>
      </c>
      <c r="AG13" s="82">
        <f>AJ13*5+AJ14*5</f>
        <v>30</v>
      </c>
      <c r="AH13" s="83" t="s">
        <v>4</v>
      </c>
      <c r="AI13" s="84" t="s">
        <v>14</v>
      </c>
      <c r="AJ13" s="83">
        <v>3</v>
      </c>
      <c r="AK13" s="80">
        <v>2</v>
      </c>
    </row>
    <row r="14" spans="1:37" ht="27.75">
      <c r="A14" s="46">
        <f>A13</f>
        <v>42066</v>
      </c>
      <c r="B14" s="46" t="s">
        <v>115</v>
      </c>
      <c r="C14" s="47" t="s">
        <v>56</v>
      </c>
      <c r="D14" s="43">
        <v>0.5</v>
      </c>
      <c r="E14" s="36">
        <f>F14*D14</f>
        <v>1.355</v>
      </c>
      <c r="F14" s="48">
        <f>F2</f>
        <v>2.71</v>
      </c>
      <c r="G14" s="40" t="s">
        <v>11</v>
      </c>
      <c r="H14" s="44">
        <v>120</v>
      </c>
      <c r="I14" s="40">
        <f t="shared" si="4"/>
        <v>162.6</v>
      </c>
      <c r="J14" s="44" t="s">
        <v>68</v>
      </c>
      <c r="K14" s="43">
        <v>1</v>
      </c>
      <c r="L14" s="36">
        <f>M14*K14</f>
        <v>2.71</v>
      </c>
      <c r="M14" s="49">
        <f>F2</f>
        <v>2.71</v>
      </c>
      <c r="N14" s="43" t="s">
        <v>0</v>
      </c>
      <c r="O14" s="44">
        <v>150</v>
      </c>
      <c r="P14" s="40">
        <f t="shared" si="5"/>
        <v>406.5</v>
      </c>
      <c r="Q14" s="47"/>
      <c r="R14" s="43"/>
      <c r="S14" s="48"/>
      <c r="T14" s="49"/>
      <c r="U14" s="40"/>
      <c r="V14" s="44"/>
      <c r="W14" s="40">
        <f t="shared" si="6"/>
        <v>0</v>
      </c>
      <c r="X14" s="42" t="s">
        <v>9</v>
      </c>
      <c r="Y14" s="43">
        <v>1</v>
      </c>
      <c r="Z14" s="36">
        <f>AA14*Y14</f>
        <v>2.71</v>
      </c>
      <c r="AA14" s="49">
        <f>F2</f>
        <v>2.71</v>
      </c>
      <c r="AB14" s="43" t="s">
        <v>0</v>
      </c>
      <c r="AC14" s="44">
        <v>60</v>
      </c>
      <c r="AD14" s="40">
        <f t="shared" si="7"/>
        <v>162.6</v>
      </c>
      <c r="AE14" s="45"/>
      <c r="AF14" s="81" t="s">
        <v>16</v>
      </c>
      <c r="AG14" s="82">
        <f>AJ12*15+AJ15*5+AJ16*15</f>
        <v>81</v>
      </c>
      <c r="AH14" s="83" t="s">
        <v>4</v>
      </c>
      <c r="AI14" s="81" t="s">
        <v>17</v>
      </c>
      <c r="AJ14" s="83">
        <v>3</v>
      </c>
      <c r="AK14" s="85" t="s">
        <v>18</v>
      </c>
    </row>
    <row r="15" spans="1:37" ht="27.75">
      <c r="A15" s="46"/>
      <c r="B15" s="46"/>
      <c r="C15" s="47" t="s">
        <v>69</v>
      </c>
      <c r="D15" s="43">
        <v>0.5</v>
      </c>
      <c r="E15" s="36">
        <f>F15*D15</f>
        <v>1.355</v>
      </c>
      <c r="F15" s="48">
        <f>F2</f>
        <v>2.71</v>
      </c>
      <c r="G15" s="40" t="s">
        <v>2</v>
      </c>
      <c r="H15" s="44">
        <v>60</v>
      </c>
      <c r="I15" s="40">
        <f t="shared" si="4"/>
        <v>81.3</v>
      </c>
      <c r="J15" s="44" t="s">
        <v>70</v>
      </c>
      <c r="K15" s="43">
        <v>2</v>
      </c>
      <c r="L15" s="36">
        <f>M15*K15</f>
        <v>5.42</v>
      </c>
      <c r="M15" s="49">
        <f>F2</f>
        <v>2.71</v>
      </c>
      <c r="N15" s="43" t="s">
        <v>0</v>
      </c>
      <c r="O15" s="44">
        <v>55</v>
      </c>
      <c r="P15" s="40">
        <f t="shared" si="5"/>
        <v>298.10000000000002</v>
      </c>
      <c r="Q15" s="47"/>
      <c r="R15" s="43"/>
      <c r="S15" s="48"/>
      <c r="T15" s="49"/>
      <c r="U15" s="40"/>
      <c r="V15" s="44"/>
      <c r="W15" s="40">
        <f t="shared" si="6"/>
        <v>0</v>
      </c>
      <c r="X15" s="44"/>
      <c r="Y15" s="43"/>
      <c r="Z15" s="36"/>
      <c r="AA15" s="49"/>
      <c r="AB15" s="43"/>
      <c r="AC15" s="44"/>
      <c r="AD15" s="40">
        <f t="shared" si="7"/>
        <v>0</v>
      </c>
      <c r="AE15" s="45"/>
      <c r="AF15" s="81"/>
      <c r="AG15" s="86"/>
      <c r="AH15" s="83"/>
      <c r="AI15" s="81" t="s">
        <v>53</v>
      </c>
      <c r="AJ15" s="83">
        <v>1.2</v>
      </c>
      <c r="AK15" s="80" t="s">
        <v>54</v>
      </c>
    </row>
    <row r="16" spans="1:37" ht="27.75">
      <c r="A16" s="55"/>
      <c r="B16" s="55"/>
      <c r="C16" s="47"/>
      <c r="D16" s="43"/>
      <c r="E16" s="48"/>
      <c r="F16" s="48"/>
      <c r="G16" s="40"/>
      <c r="H16" s="44"/>
      <c r="I16" s="40">
        <f t="shared" si="4"/>
        <v>0</v>
      </c>
      <c r="J16" s="44" t="s">
        <v>71</v>
      </c>
      <c r="K16" s="43">
        <v>2</v>
      </c>
      <c r="L16" s="36">
        <f>M16*K16</f>
        <v>5.42</v>
      </c>
      <c r="M16" s="49">
        <f>F2</f>
        <v>2.71</v>
      </c>
      <c r="N16" s="43" t="s">
        <v>0</v>
      </c>
      <c r="O16" s="44">
        <v>45</v>
      </c>
      <c r="P16" s="40">
        <f t="shared" si="5"/>
        <v>243.9</v>
      </c>
      <c r="Q16" s="47"/>
      <c r="R16" s="43"/>
      <c r="S16" s="48"/>
      <c r="T16" s="49"/>
      <c r="U16" s="40"/>
      <c r="V16" s="44"/>
      <c r="W16" s="40">
        <f t="shared" si="6"/>
        <v>0</v>
      </c>
      <c r="X16" s="44"/>
      <c r="Y16" s="43"/>
      <c r="Z16" s="48"/>
      <c r="AA16" s="49"/>
      <c r="AB16" s="43"/>
      <c r="AC16" s="44"/>
      <c r="AD16" s="40">
        <f t="shared" si="7"/>
        <v>0</v>
      </c>
      <c r="AE16" s="56"/>
      <c r="AF16" s="81"/>
      <c r="AG16" s="86"/>
      <c r="AH16" s="83"/>
      <c r="AI16" s="81" t="s">
        <v>15</v>
      </c>
      <c r="AJ16" s="83">
        <v>0</v>
      </c>
      <c r="AK16" s="85">
        <v>1</v>
      </c>
    </row>
    <row r="17" spans="1:37" ht="27.75">
      <c r="A17" s="31"/>
      <c r="B17" s="31"/>
      <c r="C17" s="97" t="s">
        <v>72</v>
      </c>
      <c r="D17" s="97"/>
      <c r="E17" s="97"/>
      <c r="F17" s="97"/>
      <c r="G17" s="97"/>
      <c r="H17" s="97"/>
      <c r="I17" s="97"/>
      <c r="J17" s="97" t="s">
        <v>73</v>
      </c>
      <c r="K17" s="97"/>
      <c r="L17" s="97"/>
      <c r="M17" s="97"/>
      <c r="N17" s="97"/>
      <c r="O17" s="97"/>
      <c r="P17" s="97"/>
      <c r="Q17" s="94" t="s">
        <v>37</v>
      </c>
      <c r="R17" s="95"/>
      <c r="S17" s="95"/>
      <c r="T17" s="95"/>
      <c r="U17" s="95"/>
      <c r="V17" s="95"/>
      <c r="W17" s="96"/>
      <c r="X17" s="94" t="s">
        <v>74</v>
      </c>
      <c r="Y17" s="95"/>
      <c r="Z17" s="95"/>
      <c r="AA17" s="95"/>
      <c r="AB17" s="95"/>
      <c r="AC17" s="95"/>
      <c r="AD17" s="96"/>
      <c r="AE17" s="45"/>
      <c r="AF17" s="72" t="s">
        <v>39</v>
      </c>
      <c r="AG17" s="73">
        <f>AJ18*68+AJ19*73+AJ20*45+AJ21*24+AJ22*60</f>
        <v>764.8</v>
      </c>
      <c r="AH17" s="74" t="s">
        <v>40</v>
      </c>
      <c r="AI17" s="98" t="s">
        <v>41</v>
      </c>
      <c r="AJ17" s="99"/>
      <c r="AK17" s="75" t="s">
        <v>42</v>
      </c>
    </row>
    <row r="18" spans="1:37" ht="27.75">
      <c r="A18" s="31"/>
      <c r="B18" s="33" t="s">
        <v>116</v>
      </c>
      <c r="C18" s="34" t="s">
        <v>68</v>
      </c>
      <c r="D18" s="35">
        <v>3</v>
      </c>
      <c r="E18" s="36">
        <f>F18*D18</f>
        <v>8.129999999999999</v>
      </c>
      <c r="F18" s="37">
        <f>F2</f>
        <v>2.71</v>
      </c>
      <c r="G18" s="35" t="s">
        <v>11</v>
      </c>
      <c r="H18" s="34">
        <v>150</v>
      </c>
      <c r="I18" s="40">
        <f>H18*E18</f>
        <v>1219.4999999999998</v>
      </c>
      <c r="J18" s="34" t="s">
        <v>73</v>
      </c>
      <c r="K18" s="35"/>
      <c r="L18" s="36">
        <v>570</v>
      </c>
      <c r="M18" s="41">
        <f>F2</f>
        <v>2.71</v>
      </c>
      <c r="N18" s="35" t="s">
        <v>75</v>
      </c>
      <c r="O18" s="39">
        <v>3</v>
      </c>
      <c r="P18" s="40">
        <f t="shared" ref="P18:P23" si="8">L18*O18</f>
        <v>1710</v>
      </c>
      <c r="Q18" s="34" t="s">
        <v>63</v>
      </c>
      <c r="R18" s="35">
        <v>8</v>
      </c>
      <c r="S18" s="36">
        <f>T18*R18</f>
        <v>21.68</v>
      </c>
      <c r="T18" s="41">
        <f>F2</f>
        <v>2.71</v>
      </c>
      <c r="U18" s="38" t="s">
        <v>0</v>
      </c>
      <c r="V18" s="39">
        <v>30</v>
      </c>
      <c r="W18" s="40">
        <f t="shared" ref="W18:W23" si="9">S18*V18</f>
        <v>650.4</v>
      </c>
      <c r="X18" s="34" t="s">
        <v>10</v>
      </c>
      <c r="Y18" s="43">
        <v>4</v>
      </c>
      <c r="Z18" s="36">
        <v>10</v>
      </c>
      <c r="AA18" s="41">
        <f>F2</f>
        <v>2.71</v>
      </c>
      <c r="AB18" s="43" t="s">
        <v>0</v>
      </c>
      <c r="AC18" s="44">
        <v>25</v>
      </c>
      <c r="AD18" s="40">
        <f t="shared" ref="AD18:AD23" si="10">AC18*Z18</f>
        <v>250</v>
      </c>
      <c r="AE18" s="45"/>
      <c r="AF18" s="76" t="s">
        <v>3</v>
      </c>
      <c r="AG18" s="77">
        <f>AJ18*2+AJ21*1+AJ19*7</f>
        <v>30.2</v>
      </c>
      <c r="AH18" s="78" t="s">
        <v>4</v>
      </c>
      <c r="AI18" s="79" t="s">
        <v>5</v>
      </c>
      <c r="AJ18" s="78">
        <v>5.5</v>
      </c>
      <c r="AK18" s="80" t="s">
        <v>6</v>
      </c>
    </row>
    <row r="19" spans="1:37" ht="27.75">
      <c r="A19" s="33">
        <f>A13+1</f>
        <v>42067</v>
      </c>
      <c r="B19" s="46" t="s">
        <v>113</v>
      </c>
      <c r="C19" s="47" t="s">
        <v>9</v>
      </c>
      <c r="D19" s="43">
        <v>2</v>
      </c>
      <c r="E19" s="36">
        <f>F19*D19</f>
        <v>5.42</v>
      </c>
      <c r="F19" s="48">
        <f>F2</f>
        <v>2.71</v>
      </c>
      <c r="G19" s="43" t="s">
        <v>0</v>
      </c>
      <c r="H19" s="47">
        <v>70</v>
      </c>
      <c r="I19" s="40">
        <f>E19*H19</f>
        <v>379.4</v>
      </c>
      <c r="J19" s="47"/>
      <c r="K19" s="43"/>
      <c r="L19" s="48"/>
      <c r="M19" s="49"/>
      <c r="N19" s="43"/>
      <c r="O19" s="44"/>
      <c r="P19" s="40">
        <f t="shared" si="8"/>
        <v>0</v>
      </c>
      <c r="Q19" s="47" t="s">
        <v>8</v>
      </c>
      <c r="R19" s="43">
        <v>0.5</v>
      </c>
      <c r="S19" s="36">
        <v>1</v>
      </c>
      <c r="T19" s="49">
        <f>F2</f>
        <v>2.71</v>
      </c>
      <c r="U19" s="40" t="s">
        <v>2</v>
      </c>
      <c r="V19" s="44">
        <v>60</v>
      </c>
      <c r="W19" s="40">
        <f t="shared" si="9"/>
        <v>60</v>
      </c>
      <c r="X19" s="44" t="s">
        <v>12</v>
      </c>
      <c r="Y19" s="43">
        <v>0.5</v>
      </c>
      <c r="Z19" s="36">
        <v>2</v>
      </c>
      <c r="AA19" s="49">
        <f>F2</f>
        <v>2.71</v>
      </c>
      <c r="AB19" s="43" t="s">
        <v>0</v>
      </c>
      <c r="AC19" s="44">
        <v>65</v>
      </c>
      <c r="AD19" s="40">
        <f t="shared" si="10"/>
        <v>130</v>
      </c>
      <c r="AE19" s="45"/>
      <c r="AF19" s="81" t="s">
        <v>13</v>
      </c>
      <c r="AG19" s="82">
        <f>AJ19*5+AJ20*5</f>
        <v>26</v>
      </c>
      <c r="AH19" s="83" t="s">
        <v>4</v>
      </c>
      <c r="AI19" s="84" t="s">
        <v>14</v>
      </c>
      <c r="AJ19" s="83">
        <v>2.6</v>
      </c>
      <c r="AK19" s="80">
        <v>2</v>
      </c>
    </row>
    <row r="20" spans="1:37" ht="27.75">
      <c r="A20" s="46">
        <f>A19</f>
        <v>42067</v>
      </c>
      <c r="B20" s="46" t="s">
        <v>115</v>
      </c>
      <c r="C20" s="47" t="s">
        <v>76</v>
      </c>
      <c r="D20" s="43">
        <v>2</v>
      </c>
      <c r="E20" s="36">
        <f>F20*D20</f>
        <v>5.42</v>
      </c>
      <c r="F20" s="48">
        <f>F2</f>
        <v>2.71</v>
      </c>
      <c r="G20" s="43" t="s">
        <v>0</v>
      </c>
      <c r="H20" s="47">
        <v>50</v>
      </c>
      <c r="I20" s="40">
        <f>E20*H20</f>
        <v>271</v>
      </c>
      <c r="J20" s="47"/>
      <c r="K20" s="43"/>
      <c r="L20" s="48"/>
      <c r="M20" s="49"/>
      <c r="N20" s="43"/>
      <c r="O20" s="44"/>
      <c r="P20" s="40">
        <f t="shared" si="8"/>
        <v>0</v>
      </c>
      <c r="Q20" s="47"/>
      <c r="R20" s="43"/>
      <c r="S20" s="48"/>
      <c r="T20" s="49"/>
      <c r="U20" s="40"/>
      <c r="V20" s="44"/>
      <c r="W20" s="40">
        <f t="shared" si="9"/>
        <v>0</v>
      </c>
      <c r="X20" s="44" t="s">
        <v>77</v>
      </c>
      <c r="Y20" s="43">
        <v>1</v>
      </c>
      <c r="Z20" s="36">
        <v>1</v>
      </c>
      <c r="AA20" s="49">
        <f>F2</f>
        <v>2.71</v>
      </c>
      <c r="AB20" s="43" t="s">
        <v>78</v>
      </c>
      <c r="AC20" s="44">
        <v>20</v>
      </c>
      <c r="AD20" s="40">
        <f t="shared" si="10"/>
        <v>20</v>
      </c>
      <c r="AE20" s="45" t="s">
        <v>15</v>
      </c>
      <c r="AF20" s="81" t="s">
        <v>16</v>
      </c>
      <c r="AG20" s="82">
        <f>AJ18*15+AJ21*5+AJ22*15</f>
        <v>102.5</v>
      </c>
      <c r="AH20" s="83" t="s">
        <v>4</v>
      </c>
      <c r="AI20" s="81" t="s">
        <v>17</v>
      </c>
      <c r="AJ20" s="83">
        <v>2.6</v>
      </c>
      <c r="AK20" s="85" t="s">
        <v>18</v>
      </c>
    </row>
    <row r="21" spans="1:37" ht="27.75">
      <c r="A21" s="46"/>
      <c r="B21" s="46"/>
      <c r="C21" s="47" t="s">
        <v>79</v>
      </c>
      <c r="D21" s="43">
        <v>2</v>
      </c>
      <c r="E21" s="36">
        <f>F21*D21</f>
        <v>5.42</v>
      </c>
      <c r="F21" s="48">
        <f>F2</f>
        <v>2.71</v>
      </c>
      <c r="G21" s="43" t="s">
        <v>11</v>
      </c>
      <c r="H21" s="47">
        <v>30</v>
      </c>
      <c r="I21" s="40">
        <f>E21*H21</f>
        <v>162.6</v>
      </c>
      <c r="J21" s="47"/>
      <c r="K21" s="43"/>
      <c r="L21" s="48"/>
      <c r="M21" s="49"/>
      <c r="N21" s="43"/>
      <c r="O21" s="44"/>
      <c r="P21" s="40">
        <f t="shared" si="8"/>
        <v>0</v>
      </c>
      <c r="Q21" s="47"/>
      <c r="R21" s="43"/>
      <c r="S21" s="48"/>
      <c r="T21" s="49"/>
      <c r="U21" s="40"/>
      <c r="V21" s="44"/>
      <c r="W21" s="40">
        <f t="shared" si="9"/>
        <v>0</v>
      </c>
      <c r="X21" s="44"/>
      <c r="Y21" s="43"/>
      <c r="Z21" s="48"/>
      <c r="AA21" s="49"/>
      <c r="AB21" s="43"/>
      <c r="AC21" s="44"/>
      <c r="AD21" s="40">
        <f t="shared" si="10"/>
        <v>0</v>
      </c>
      <c r="AE21" s="45"/>
      <c r="AF21" s="81"/>
      <c r="AG21" s="86"/>
      <c r="AH21" s="83"/>
      <c r="AI21" s="81" t="s">
        <v>53</v>
      </c>
      <c r="AJ21" s="83">
        <v>1</v>
      </c>
      <c r="AK21" s="80" t="s">
        <v>54</v>
      </c>
    </row>
    <row r="22" spans="1:37" ht="27.75">
      <c r="A22" s="46"/>
      <c r="B22" s="46"/>
      <c r="C22" s="47" t="s">
        <v>80</v>
      </c>
      <c r="D22" s="57">
        <v>0.5</v>
      </c>
      <c r="E22" s="36">
        <v>1</v>
      </c>
      <c r="F22" s="48">
        <f>F2</f>
        <v>2.71</v>
      </c>
      <c r="G22" s="43" t="s">
        <v>11</v>
      </c>
      <c r="H22" s="47">
        <v>60</v>
      </c>
      <c r="I22" s="40">
        <f>E22*H22</f>
        <v>60</v>
      </c>
      <c r="J22" s="47"/>
      <c r="K22" s="43"/>
      <c r="L22" s="48"/>
      <c r="M22" s="49"/>
      <c r="N22" s="43"/>
      <c r="O22" s="44"/>
      <c r="P22" s="40">
        <f t="shared" si="8"/>
        <v>0</v>
      </c>
      <c r="Q22" s="47"/>
      <c r="R22" s="43"/>
      <c r="S22" s="48"/>
      <c r="T22" s="49"/>
      <c r="U22" s="40"/>
      <c r="V22" s="44"/>
      <c r="W22" s="40">
        <f t="shared" si="9"/>
        <v>0</v>
      </c>
      <c r="X22" s="44"/>
      <c r="Y22" s="43"/>
      <c r="Z22" s="48"/>
      <c r="AA22" s="49"/>
      <c r="AB22" s="43"/>
      <c r="AC22" s="44"/>
      <c r="AD22" s="40">
        <f t="shared" si="10"/>
        <v>0</v>
      </c>
      <c r="AE22" s="45"/>
      <c r="AF22" s="81"/>
      <c r="AG22" s="86"/>
      <c r="AH22" s="83"/>
      <c r="AI22" s="81" t="s">
        <v>15</v>
      </c>
      <c r="AJ22" s="83">
        <v>1</v>
      </c>
      <c r="AK22" s="85">
        <v>1</v>
      </c>
    </row>
    <row r="23" spans="1:37" ht="27.75">
      <c r="A23" s="46"/>
      <c r="B23" s="46"/>
      <c r="C23" s="47" t="s">
        <v>81</v>
      </c>
      <c r="D23" s="43">
        <v>0.5</v>
      </c>
      <c r="E23" s="36">
        <v>1</v>
      </c>
      <c r="F23" s="48">
        <f>F2</f>
        <v>2.71</v>
      </c>
      <c r="G23" s="43" t="s">
        <v>2</v>
      </c>
      <c r="H23" s="50">
        <v>60</v>
      </c>
      <c r="I23" s="40">
        <f>E23*H23</f>
        <v>60</v>
      </c>
      <c r="J23" s="50"/>
      <c r="K23" s="51"/>
      <c r="L23" s="48"/>
      <c r="M23" s="49"/>
      <c r="N23" s="43"/>
      <c r="O23" s="53"/>
      <c r="P23" s="40">
        <f t="shared" si="8"/>
        <v>0</v>
      </c>
      <c r="Q23" s="50"/>
      <c r="R23" s="51"/>
      <c r="S23" s="48"/>
      <c r="T23" s="49"/>
      <c r="U23" s="58"/>
      <c r="V23" s="53"/>
      <c r="W23" s="40">
        <f t="shared" si="9"/>
        <v>0</v>
      </c>
      <c r="X23" s="53"/>
      <c r="Y23" s="51"/>
      <c r="Z23" s="48"/>
      <c r="AA23" s="49"/>
      <c r="AB23" s="53"/>
      <c r="AC23" s="53"/>
      <c r="AD23" s="40">
        <f t="shared" si="10"/>
        <v>0</v>
      </c>
      <c r="AE23" s="45"/>
      <c r="AF23" s="81"/>
      <c r="AG23" s="86"/>
      <c r="AH23" s="83"/>
      <c r="AI23" s="81"/>
      <c r="AJ23" s="83"/>
      <c r="AK23" s="85"/>
    </row>
    <row r="24" spans="1:37" ht="27.75">
      <c r="A24" s="54"/>
      <c r="B24" s="54"/>
      <c r="C24" s="94" t="s">
        <v>82</v>
      </c>
      <c r="D24" s="95"/>
      <c r="E24" s="95"/>
      <c r="F24" s="95"/>
      <c r="G24" s="95"/>
      <c r="H24" s="95"/>
      <c r="I24" s="96"/>
      <c r="J24" s="97" t="s">
        <v>83</v>
      </c>
      <c r="K24" s="97"/>
      <c r="L24" s="97"/>
      <c r="M24" s="97"/>
      <c r="N24" s="97"/>
      <c r="O24" s="97"/>
      <c r="P24" s="97"/>
      <c r="Q24" s="94" t="s">
        <v>37</v>
      </c>
      <c r="R24" s="95"/>
      <c r="S24" s="95"/>
      <c r="T24" s="95"/>
      <c r="U24" s="95"/>
      <c r="V24" s="95"/>
      <c r="W24" s="96"/>
      <c r="X24" s="97" t="s">
        <v>84</v>
      </c>
      <c r="Y24" s="97"/>
      <c r="Z24" s="97"/>
      <c r="AA24" s="97"/>
      <c r="AB24" s="97"/>
      <c r="AC24" s="97"/>
      <c r="AD24" s="97"/>
      <c r="AE24" s="32"/>
      <c r="AF24" s="72" t="s">
        <v>39</v>
      </c>
      <c r="AG24" s="73">
        <f>AJ25*68+AJ26*73+AJ27*45+AJ28*24+AJ29*60</f>
        <v>698.4</v>
      </c>
      <c r="AH24" s="74" t="s">
        <v>40</v>
      </c>
      <c r="AI24" s="98" t="s">
        <v>41</v>
      </c>
      <c r="AJ24" s="99"/>
      <c r="AK24" s="75" t="s">
        <v>42</v>
      </c>
    </row>
    <row r="25" spans="1:37" ht="27.75">
      <c r="A25" s="31"/>
      <c r="B25" s="33" t="s">
        <v>116</v>
      </c>
      <c r="C25" s="34" t="s">
        <v>85</v>
      </c>
      <c r="D25" s="35"/>
      <c r="E25" s="36">
        <v>285</v>
      </c>
      <c r="F25" s="48">
        <f>F2</f>
        <v>2.71</v>
      </c>
      <c r="G25" s="38" t="s">
        <v>86</v>
      </c>
      <c r="H25" s="44">
        <v>7</v>
      </c>
      <c r="I25" s="40">
        <f t="shared" ref="I25:I30" si="11">E25*H25</f>
        <v>1995</v>
      </c>
      <c r="J25" s="44" t="s">
        <v>87</v>
      </c>
      <c r="K25" s="43">
        <v>0.5</v>
      </c>
      <c r="L25" s="36">
        <v>2</v>
      </c>
      <c r="M25" s="41">
        <f>F2</f>
        <v>2.71</v>
      </c>
      <c r="N25" s="43" t="s">
        <v>11</v>
      </c>
      <c r="O25" s="44">
        <v>60</v>
      </c>
      <c r="P25" s="40">
        <f t="shared" ref="P25:P30" si="12">L25*O25</f>
        <v>120</v>
      </c>
      <c r="Q25" s="34" t="s">
        <v>88</v>
      </c>
      <c r="R25" s="35">
        <v>7.5</v>
      </c>
      <c r="S25" s="36">
        <v>22</v>
      </c>
      <c r="T25" s="41">
        <f>F2</f>
        <v>2.71</v>
      </c>
      <c r="U25" s="38" t="s">
        <v>0</v>
      </c>
      <c r="V25" s="39">
        <v>25</v>
      </c>
      <c r="W25" s="40">
        <f t="shared" ref="W25:W30" si="13">S25*V25</f>
        <v>550</v>
      </c>
      <c r="X25" s="44" t="s">
        <v>52</v>
      </c>
      <c r="Y25" s="43">
        <v>2</v>
      </c>
      <c r="Z25" s="36">
        <f>AA25*Y25</f>
        <v>5.42</v>
      </c>
      <c r="AA25" s="41">
        <f>F2</f>
        <v>2.71</v>
      </c>
      <c r="AB25" s="43" t="s">
        <v>0</v>
      </c>
      <c r="AC25" s="44">
        <v>25</v>
      </c>
      <c r="AD25" s="40">
        <f t="shared" ref="AD25:AD30" si="14">AC25*Z25</f>
        <v>135.5</v>
      </c>
      <c r="AE25" s="45"/>
      <c r="AF25" s="76" t="s">
        <v>3</v>
      </c>
      <c r="AG25" s="77">
        <f>AJ25*2+AJ28*1+AJ26*7</f>
        <v>29.6</v>
      </c>
      <c r="AH25" s="78" t="s">
        <v>4</v>
      </c>
      <c r="AI25" s="79" t="s">
        <v>5</v>
      </c>
      <c r="AJ25" s="78">
        <v>5</v>
      </c>
      <c r="AK25" s="80" t="s">
        <v>6</v>
      </c>
    </row>
    <row r="26" spans="1:37" ht="27.75">
      <c r="A26" s="33">
        <f>A19+1</f>
        <v>42068</v>
      </c>
      <c r="B26" s="46" t="s">
        <v>113</v>
      </c>
      <c r="C26" s="47"/>
      <c r="D26" s="43"/>
      <c r="E26" s="48"/>
      <c r="F26" s="48"/>
      <c r="G26" s="40"/>
      <c r="H26" s="44"/>
      <c r="I26" s="40">
        <f t="shared" si="11"/>
        <v>0</v>
      </c>
      <c r="J26" s="44" t="s">
        <v>76</v>
      </c>
      <c r="K26" s="43">
        <v>2</v>
      </c>
      <c r="L26" s="36">
        <f>M26*K26</f>
        <v>5.42</v>
      </c>
      <c r="M26" s="49">
        <f>F2</f>
        <v>2.71</v>
      </c>
      <c r="N26" s="43" t="s">
        <v>11</v>
      </c>
      <c r="O26" s="44">
        <v>45</v>
      </c>
      <c r="P26" s="40">
        <f t="shared" si="12"/>
        <v>243.9</v>
      </c>
      <c r="Q26" s="47" t="s">
        <v>89</v>
      </c>
      <c r="R26" s="43">
        <v>0.5</v>
      </c>
      <c r="S26" s="36">
        <v>1</v>
      </c>
      <c r="T26" s="49">
        <f>F2</f>
        <v>2.71</v>
      </c>
      <c r="U26" s="40" t="s">
        <v>0</v>
      </c>
      <c r="V26" s="44">
        <v>25</v>
      </c>
      <c r="W26" s="40">
        <f t="shared" si="13"/>
        <v>25</v>
      </c>
      <c r="X26" s="44" t="s">
        <v>12</v>
      </c>
      <c r="Y26" s="43">
        <v>0.5</v>
      </c>
      <c r="Z26" s="36">
        <v>2</v>
      </c>
      <c r="AA26" s="49">
        <f>F2</f>
        <v>2.71</v>
      </c>
      <c r="AB26" s="43" t="s">
        <v>0</v>
      </c>
      <c r="AC26" s="44">
        <v>65</v>
      </c>
      <c r="AD26" s="40">
        <f t="shared" si="14"/>
        <v>130</v>
      </c>
      <c r="AE26" s="45"/>
      <c r="AF26" s="81" t="s">
        <v>13</v>
      </c>
      <c r="AG26" s="82">
        <f>AJ26*5+AJ27*5</f>
        <v>28</v>
      </c>
      <c r="AH26" s="83" t="s">
        <v>4</v>
      </c>
      <c r="AI26" s="84" t="s">
        <v>14</v>
      </c>
      <c r="AJ26" s="83">
        <v>2.6</v>
      </c>
      <c r="AK26" s="80">
        <v>2</v>
      </c>
    </row>
    <row r="27" spans="1:37" ht="27.75">
      <c r="A27" s="46">
        <f>A26</f>
        <v>42068</v>
      </c>
      <c r="B27" s="46" t="s">
        <v>115</v>
      </c>
      <c r="C27" s="47"/>
      <c r="D27" s="43"/>
      <c r="E27" s="48"/>
      <c r="F27" s="48"/>
      <c r="G27" s="40"/>
      <c r="H27" s="44"/>
      <c r="I27" s="40">
        <f t="shared" si="11"/>
        <v>0</v>
      </c>
      <c r="J27" s="44" t="s">
        <v>90</v>
      </c>
      <c r="K27" s="43">
        <v>2</v>
      </c>
      <c r="L27" s="36">
        <f>M27*K27</f>
        <v>5.42</v>
      </c>
      <c r="M27" s="49">
        <f>F2</f>
        <v>2.71</v>
      </c>
      <c r="N27" s="43" t="s">
        <v>11</v>
      </c>
      <c r="O27" s="44">
        <v>35</v>
      </c>
      <c r="P27" s="40">
        <f t="shared" si="12"/>
        <v>189.7</v>
      </c>
      <c r="Q27" s="47" t="s">
        <v>91</v>
      </c>
      <c r="R27" s="43">
        <v>0.5</v>
      </c>
      <c r="S27" s="36">
        <v>1</v>
      </c>
      <c r="T27" s="49">
        <f>F2</f>
        <v>2.71</v>
      </c>
      <c r="U27" s="40" t="s">
        <v>0</v>
      </c>
      <c r="V27" s="44">
        <v>60</v>
      </c>
      <c r="W27" s="40">
        <f t="shared" si="13"/>
        <v>60</v>
      </c>
      <c r="X27" s="44" t="s">
        <v>92</v>
      </c>
      <c r="Y27" s="43">
        <v>1</v>
      </c>
      <c r="Z27" s="36">
        <f>AA27*Y27</f>
        <v>2.71</v>
      </c>
      <c r="AA27" s="49">
        <f>F2</f>
        <v>2.71</v>
      </c>
      <c r="AB27" s="43" t="s">
        <v>0</v>
      </c>
      <c r="AC27" s="44">
        <v>25</v>
      </c>
      <c r="AD27" s="40">
        <f t="shared" si="14"/>
        <v>67.75</v>
      </c>
      <c r="AE27" s="45"/>
      <c r="AF27" s="81" t="s">
        <v>16</v>
      </c>
      <c r="AG27" s="82">
        <f>AJ25*15+AJ28*5+AJ29*15</f>
        <v>82</v>
      </c>
      <c r="AH27" s="83" t="s">
        <v>4</v>
      </c>
      <c r="AI27" s="81" t="s">
        <v>17</v>
      </c>
      <c r="AJ27" s="83">
        <v>3</v>
      </c>
      <c r="AK27" s="85" t="s">
        <v>18</v>
      </c>
    </row>
    <row r="28" spans="1:37" ht="27.75">
      <c r="A28" s="46"/>
      <c r="B28" s="46"/>
      <c r="C28" s="47"/>
      <c r="D28" s="43"/>
      <c r="E28" s="48"/>
      <c r="F28" s="48"/>
      <c r="G28" s="40"/>
      <c r="H28" s="44"/>
      <c r="I28" s="40">
        <f t="shared" si="11"/>
        <v>0</v>
      </c>
      <c r="J28" s="47" t="s">
        <v>93</v>
      </c>
      <c r="K28" s="43">
        <v>1</v>
      </c>
      <c r="L28" s="36">
        <f>M28*K28</f>
        <v>2.71</v>
      </c>
      <c r="M28" s="49">
        <f>F2</f>
        <v>2.71</v>
      </c>
      <c r="N28" s="43" t="s">
        <v>11</v>
      </c>
      <c r="O28" s="44">
        <v>25</v>
      </c>
      <c r="P28" s="40">
        <f t="shared" si="12"/>
        <v>67.75</v>
      </c>
      <c r="Q28" s="47" t="s">
        <v>8</v>
      </c>
      <c r="R28" s="43">
        <v>0.5</v>
      </c>
      <c r="S28" s="36">
        <v>1</v>
      </c>
      <c r="T28" s="49">
        <f>F2</f>
        <v>2.71</v>
      </c>
      <c r="U28" s="40" t="s">
        <v>2</v>
      </c>
      <c r="V28" s="44"/>
      <c r="W28" s="40">
        <f t="shared" si="13"/>
        <v>0</v>
      </c>
      <c r="X28" s="59" t="s">
        <v>94</v>
      </c>
      <c r="Y28" s="60">
        <v>1</v>
      </c>
      <c r="Z28" s="61">
        <v>1.5</v>
      </c>
      <c r="AA28" s="62">
        <f>F2</f>
        <v>2.71</v>
      </c>
      <c r="AB28" s="60" t="s">
        <v>0</v>
      </c>
      <c r="AC28" s="44">
        <v>55</v>
      </c>
      <c r="AD28" s="40">
        <f t="shared" si="14"/>
        <v>82.5</v>
      </c>
      <c r="AE28" s="45"/>
      <c r="AF28" s="81"/>
      <c r="AG28" s="86"/>
      <c r="AH28" s="83"/>
      <c r="AI28" s="81" t="s">
        <v>53</v>
      </c>
      <c r="AJ28" s="83">
        <v>1.4</v>
      </c>
      <c r="AK28" s="80" t="s">
        <v>54</v>
      </c>
    </row>
    <row r="29" spans="1:37" ht="27.75">
      <c r="A29" s="46"/>
      <c r="B29" s="46"/>
      <c r="C29" s="47"/>
      <c r="D29" s="43"/>
      <c r="E29" s="48"/>
      <c r="F29" s="48"/>
      <c r="G29" s="40"/>
      <c r="H29" s="44"/>
      <c r="I29" s="40">
        <f t="shared" si="11"/>
        <v>0</v>
      </c>
      <c r="J29" s="44" t="s">
        <v>95</v>
      </c>
      <c r="K29" s="43">
        <v>2</v>
      </c>
      <c r="L29" s="36">
        <f>M29*K29</f>
        <v>5.42</v>
      </c>
      <c r="M29" s="49">
        <f>F2</f>
        <v>2.71</v>
      </c>
      <c r="N29" s="43" t="s">
        <v>11</v>
      </c>
      <c r="O29" s="44">
        <v>50</v>
      </c>
      <c r="P29" s="40">
        <f t="shared" si="12"/>
        <v>271</v>
      </c>
      <c r="Q29" s="47"/>
      <c r="R29" s="43"/>
      <c r="S29" s="48"/>
      <c r="T29" s="49"/>
      <c r="U29" s="40"/>
      <c r="V29" s="44"/>
      <c r="W29" s="40">
        <f t="shared" si="13"/>
        <v>0</v>
      </c>
      <c r="X29" s="59" t="s">
        <v>96</v>
      </c>
      <c r="Y29" s="60">
        <v>0.3</v>
      </c>
      <c r="Z29" s="61">
        <v>0.5</v>
      </c>
      <c r="AA29" s="62">
        <f>F2</f>
        <v>2.71</v>
      </c>
      <c r="AB29" s="60" t="s">
        <v>0</v>
      </c>
      <c r="AC29" s="44">
        <v>50</v>
      </c>
      <c r="AD29" s="40">
        <f t="shared" si="14"/>
        <v>25</v>
      </c>
      <c r="AE29" s="45"/>
      <c r="AF29" s="81"/>
      <c r="AG29" s="86"/>
      <c r="AH29" s="83"/>
      <c r="AI29" s="81" t="s">
        <v>15</v>
      </c>
      <c r="AJ29" s="83">
        <v>0</v>
      </c>
      <c r="AK29" s="85">
        <v>1</v>
      </c>
    </row>
    <row r="30" spans="1:37" ht="27.75">
      <c r="A30" s="63"/>
      <c r="B30" s="63"/>
      <c r="C30" s="50"/>
      <c r="D30" s="51"/>
      <c r="E30" s="48"/>
      <c r="F30" s="48"/>
      <c r="G30" s="52"/>
      <c r="H30" s="53"/>
      <c r="I30" s="40">
        <f t="shared" si="11"/>
        <v>0</v>
      </c>
      <c r="J30" s="53"/>
      <c r="K30" s="51"/>
      <c r="L30" s="48"/>
      <c r="M30" s="49"/>
      <c r="N30" s="43"/>
      <c r="O30" s="53"/>
      <c r="P30" s="40">
        <f t="shared" si="12"/>
        <v>0</v>
      </c>
      <c r="Q30" s="50"/>
      <c r="R30" s="51"/>
      <c r="S30" s="48"/>
      <c r="T30" s="49"/>
      <c r="U30" s="58"/>
      <c r="V30" s="53"/>
      <c r="W30" s="40">
        <f t="shared" si="13"/>
        <v>0</v>
      </c>
      <c r="X30" s="64" t="s">
        <v>97</v>
      </c>
      <c r="Y30" s="65"/>
      <c r="Z30" s="61">
        <v>1.5</v>
      </c>
      <c r="AA30" s="62"/>
      <c r="AB30" s="60" t="s">
        <v>0</v>
      </c>
      <c r="AC30" s="53"/>
      <c r="AD30" s="40">
        <f t="shared" si="14"/>
        <v>0</v>
      </c>
      <c r="AE30" s="56"/>
      <c r="AF30" s="81"/>
      <c r="AG30" s="86"/>
      <c r="AH30" s="83"/>
      <c r="AI30" s="81"/>
      <c r="AJ30" s="83"/>
      <c r="AK30" s="85"/>
    </row>
    <row r="31" spans="1:37" ht="27.75">
      <c r="A31" s="32"/>
      <c r="B31" s="32"/>
      <c r="C31" s="97" t="s">
        <v>98</v>
      </c>
      <c r="D31" s="97"/>
      <c r="E31" s="97"/>
      <c r="F31" s="97"/>
      <c r="G31" s="97"/>
      <c r="H31" s="97"/>
      <c r="I31" s="97"/>
      <c r="J31" s="97" t="s">
        <v>99</v>
      </c>
      <c r="K31" s="97"/>
      <c r="L31" s="97"/>
      <c r="M31" s="97"/>
      <c r="N31" s="97"/>
      <c r="O31" s="97"/>
      <c r="P31" s="97"/>
      <c r="Q31" s="94" t="s">
        <v>100</v>
      </c>
      <c r="R31" s="95"/>
      <c r="S31" s="95"/>
      <c r="T31" s="95"/>
      <c r="U31" s="95"/>
      <c r="V31" s="95"/>
      <c r="W31" s="96"/>
      <c r="X31" s="97" t="s">
        <v>101</v>
      </c>
      <c r="Y31" s="97"/>
      <c r="Z31" s="97"/>
      <c r="AA31" s="97"/>
      <c r="AB31" s="97"/>
      <c r="AC31" s="97"/>
      <c r="AD31" s="94"/>
      <c r="AE31" s="32"/>
      <c r="AF31" s="72" t="s">
        <v>39</v>
      </c>
      <c r="AG31" s="73">
        <f>AJ32*68+AJ33*73+AJ34*45+AJ35*24+AJ36*60</f>
        <v>746.9</v>
      </c>
      <c r="AH31" s="74" t="s">
        <v>40</v>
      </c>
      <c r="AI31" s="98" t="s">
        <v>41</v>
      </c>
      <c r="AJ31" s="99"/>
      <c r="AK31" s="75" t="s">
        <v>42</v>
      </c>
    </row>
    <row r="32" spans="1:37" ht="27.75">
      <c r="A32" s="45"/>
      <c r="B32" s="33" t="s">
        <v>116</v>
      </c>
      <c r="C32" s="34" t="s">
        <v>102</v>
      </c>
      <c r="D32" s="35">
        <v>3</v>
      </c>
      <c r="E32" s="36">
        <f>F32*D32</f>
        <v>8.129999999999999</v>
      </c>
      <c r="F32" s="48">
        <f>F2</f>
        <v>2.71</v>
      </c>
      <c r="G32" s="35" t="s">
        <v>11</v>
      </c>
      <c r="H32" s="39">
        <v>60</v>
      </c>
      <c r="I32" s="40">
        <f t="shared" ref="I32:I37" si="15">E32*H32</f>
        <v>487.79999999999995</v>
      </c>
      <c r="J32" s="34" t="s">
        <v>99</v>
      </c>
      <c r="K32" s="35"/>
      <c r="L32" s="36">
        <v>285</v>
      </c>
      <c r="M32" s="41">
        <f>F2</f>
        <v>2.71</v>
      </c>
      <c r="N32" s="35" t="s">
        <v>103</v>
      </c>
      <c r="O32" s="39">
        <v>6</v>
      </c>
      <c r="P32" s="40">
        <f t="shared" ref="P32:P37" si="16">L32*O32</f>
        <v>1710</v>
      </c>
      <c r="Q32" s="34" t="s">
        <v>64</v>
      </c>
      <c r="R32" s="35">
        <v>8</v>
      </c>
      <c r="S32" s="36">
        <f>T32*R32</f>
        <v>21.68</v>
      </c>
      <c r="T32" s="41">
        <f>F2</f>
        <v>2.71</v>
      </c>
      <c r="U32" s="35" t="s">
        <v>0</v>
      </c>
      <c r="V32" s="39">
        <v>25</v>
      </c>
      <c r="W32" s="40">
        <f t="shared" ref="W32:W37" si="17">S32*V32</f>
        <v>542</v>
      </c>
      <c r="X32" s="34" t="s">
        <v>76</v>
      </c>
      <c r="Y32" s="35">
        <v>1</v>
      </c>
      <c r="Z32" s="36">
        <f>AA32*Y32</f>
        <v>2.71</v>
      </c>
      <c r="AA32" s="41">
        <f>F2</f>
        <v>2.71</v>
      </c>
      <c r="AB32" s="35" t="s">
        <v>0</v>
      </c>
      <c r="AC32" s="39">
        <v>60</v>
      </c>
      <c r="AD32" s="40">
        <f t="shared" ref="AD32:AD37" si="18">AC32*Z32</f>
        <v>162.6</v>
      </c>
      <c r="AE32" s="45"/>
      <c r="AF32" s="76" t="s">
        <v>3</v>
      </c>
      <c r="AG32" s="77">
        <f>AJ32*2+AJ35*1+AJ33*7</f>
        <v>29.1</v>
      </c>
      <c r="AH32" s="78" t="s">
        <v>4</v>
      </c>
      <c r="AI32" s="79" t="s">
        <v>5</v>
      </c>
      <c r="AJ32" s="78">
        <v>5</v>
      </c>
      <c r="AK32" s="80" t="s">
        <v>6</v>
      </c>
    </row>
    <row r="33" spans="1:37" ht="27.75">
      <c r="A33" s="66">
        <f>A26+1</f>
        <v>42069</v>
      </c>
      <c r="B33" s="46" t="s">
        <v>113</v>
      </c>
      <c r="C33" s="47" t="s">
        <v>104</v>
      </c>
      <c r="D33" s="43">
        <v>3</v>
      </c>
      <c r="E33" s="36">
        <f>F33*D33</f>
        <v>8.129999999999999</v>
      </c>
      <c r="F33" s="48">
        <f>F2</f>
        <v>2.71</v>
      </c>
      <c r="G33" s="43" t="s">
        <v>11</v>
      </c>
      <c r="H33" s="44">
        <v>30</v>
      </c>
      <c r="I33" s="40">
        <f t="shared" si="15"/>
        <v>243.89999999999998</v>
      </c>
      <c r="J33" s="47" t="s">
        <v>105</v>
      </c>
      <c r="K33" s="43">
        <v>1</v>
      </c>
      <c r="L33" s="36">
        <f>M33*K33</f>
        <v>2.71</v>
      </c>
      <c r="M33" s="49">
        <f>F2</f>
        <v>2.71</v>
      </c>
      <c r="N33" s="43" t="s">
        <v>106</v>
      </c>
      <c r="O33" s="44">
        <v>10</v>
      </c>
      <c r="P33" s="40">
        <f t="shared" si="16"/>
        <v>27.1</v>
      </c>
      <c r="Q33" s="47" t="s">
        <v>89</v>
      </c>
      <c r="R33" s="43">
        <v>0.5</v>
      </c>
      <c r="S33" s="36">
        <v>1</v>
      </c>
      <c r="T33" s="49">
        <f>F2</f>
        <v>2.71</v>
      </c>
      <c r="U33" s="43" t="s">
        <v>0</v>
      </c>
      <c r="V33" s="44">
        <v>25</v>
      </c>
      <c r="W33" s="40">
        <f t="shared" si="17"/>
        <v>25</v>
      </c>
      <c r="X33" s="47" t="s">
        <v>90</v>
      </c>
      <c r="Y33" s="43">
        <v>2</v>
      </c>
      <c r="Z33" s="36">
        <f>AA33*Y33</f>
        <v>5.42</v>
      </c>
      <c r="AA33" s="49">
        <f>F2</f>
        <v>2.71</v>
      </c>
      <c r="AB33" s="43" t="s">
        <v>0</v>
      </c>
      <c r="AC33" s="44">
        <v>35</v>
      </c>
      <c r="AD33" s="40">
        <f t="shared" si="18"/>
        <v>189.7</v>
      </c>
      <c r="AE33" s="45"/>
      <c r="AF33" s="81" t="s">
        <v>13</v>
      </c>
      <c r="AG33" s="82">
        <f>AJ33*5+AJ34*5</f>
        <v>26.5</v>
      </c>
      <c r="AH33" s="83" t="s">
        <v>4</v>
      </c>
      <c r="AI33" s="84" t="s">
        <v>14</v>
      </c>
      <c r="AJ33" s="83">
        <v>2.5</v>
      </c>
      <c r="AK33" s="80">
        <v>2</v>
      </c>
    </row>
    <row r="34" spans="1:37" ht="27.75">
      <c r="A34" s="67">
        <f>A33</f>
        <v>42069</v>
      </c>
      <c r="B34" s="46" t="s">
        <v>115</v>
      </c>
      <c r="C34" s="47" t="s">
        <v>48</v>
      </c>
      <c r="D34" s="43">
        <v>1</v>
      </c>
      <c r="E34" s="36">
        <f>F34*D34</f>
        <v>2.71</v>
      </c>
      <c r="F34" s="48">
        <f>F2</f>
        <v>2.71</v>
      </c>
      <c r="G34" s="43" t="s">
        <v>11</v>
      </c>
      <c r="H34" s="44">
        <v>25</v>
      </c>
      <c r="I34" s="40">
        <f t="shared" si="15"/>
        <v>67.75</v>
      </c>
      <c r="J34" s="47"/>
      <c r="K34" s="43"/>
      <c r="L34" s="48"/>
      <c r="M34" s="49"/>
      <c r="N34" s="43"/>
      <c r="O34" s="44"/>
      <c r="P34" s="40">
        <f t="shared" si="16"/>
        <v>0</v>
      </c>
      <c r="Q34" s="47"/>
      <c r="R34" s="43"/>
      <c r="S34" s="48"/>
      <c r="T34" s="49"/>
      <c r="U34" s="43"/>
      <c r="V34" s="44"/>
      <c r="W34" s="40">
        <f t="shared" si="17"/>
        <v>0</v>
      </c>
      <c r="X34" s="47" t="s">
        <v>107</v>
      </c>
      <c r="Y34" s="43">
        <v>1</v>
      </c>
      <c r="Z34" s="36">
        <f>AA34*Y34</f>
        <v>2.71</v>
      </c>
      <c r="AA34" s="49">
        <f>F2</f>
        <v>2.71</v>
      </c>
      <c r="AB34" s="43" t="s">
        <v>0</v>
      </c>
      <c r="AC34" s="44">
        <v>25</v>
      </c>
      <c r="AD34" s="40">
        <f t="shared" si="18"/>
        <v>67.75</v>
      </c>
      <c r="AE34" s="45" t="s">
        <v>15</v>
      </c>
      <c r="AF34" s="81" t="s">
        <v>16</v>
      </c>
      <c r="AG34" s="82">
        <f>AJ32*15+AJ35*5+AJ36*15</f>
        <v>98</v>
      </c>
      <c r="AH34" s="83" t="s">
        <v>4</v>
      </c>
      <c r="AI34" s="81" t="s">
        <v>17</v>
      </c>
      <c r="AJ34" s="83">
        <v>2.8</v>
      </c>
      <c r="AK34" s="85" t="s">
        <v>18</v>
      </c>
    </row>
    <row r="35" spans="1:37" ht="27.75">
      <c r="A35" s="45"/>
      <c r="B35" s="31"/>
      <c r="C35" s="47" t="s">
        <v>108</v>
      </c>
      <c r="D35" s="43">
        <v>2</v>
      </c>
      <c r="E35" s="36">
        <f>F35*D35</f>
        <v>5.42</v>
      </c>
      <c r="F35" s="48">
        <f>F2</f>
        <v>2.71</v>
      </c>
      <c r="G35" s="43" t="s">
        <v>11</v>
      </c>
      <c r="H35" s="44">
        <v>30</v>
      </c>
      <c r="I35" s="40">
        <f t="shared" si="15"/>
        <v>162.6</v>
      </c>
      <c r="J35" s="47"/>
      <c r="K35" s="43"/>
      <c r="L35" s="48"/>
      <c r="M35" s="49"/>
      <c r="N35" s="43"/>
      <c r="O35" s="44"/>
      <c r="P35" s="40">
        <f t="shared" si="16"/>
        <v>0</v>
      </c>
      <c r="Q35" s="47"/>
      <c r="R35" s="43"/>
      <c r="S35" s="48"/>
      <c r="T35" s="49"/>
      <c r="U35" s="43"/>
      <c r="V35" s="44"/>
      <c r="W35" s="40">
        <f t="shared" si="17"/>
        <v>0</v>
      </c>
      <c r="X35" s="47" t="s">
        <v>79</v>
      </c>
      <c r="Y35" s="43">
        <v>1</v>
      </c>
      <c r="Z35" s="36">
        <f>AA35*Y35</f>
        <v>2.71</v>
      </c>
      <c r="AA35" s="49">
        <f>F2</f>
        <v>2.71</v>
      </c>
      <c r="AB35" s="43" t="s">
        <v>0</v>
      </c>
      <c r="AC35" s="44">
        <v>30</v>
      </c>
      <c r="AD35" s="40">
        <f t="shared" si="18"/>
        <v>81.3</v>
      </c>
      <c r="AE35" s="45"/>
      <c r="AF35" s="81"/>
      <c r="AG35" s="86"/>
      <c r="AH35" s="83"/>
      <c r="AI35" s="81" t="s">
        <v>53</v>
      </c>
      <c r="AJ35" s="83">
        <v>1.6</v>
      </c>
      <c r="AK35" s="80" t="s">
        <v>54</v>
      </c>
    </row>
    <row r="36" spans="1:37" ht="27.75">
      <c r="A36" s="45"/>
      <c r="B36" s="31"/>
      <c r="C36" s="47" t="s">
        <v>109</v>
      </c>
      <c r="D36" s="43">
        <v>1</v>
      </c>
      <c r="E36" s="36">
        <f>F36*D36</f>
        <v>2.71</v>
      </c>
      <c r="F36" s="48">
        <f>F2</f>
        <v>2.71</v>
      </c>
      <c r="G36" s="43" t="s">
        <v>11</v>
      </c>
      <c r="H36" s="44">
        <v>30</v>
      </c>
      <c r="I36" s="40">
        <f t="shared" si="15"/>
        <v>81.3</v>
      </c>
      <c r="J36" s="47"/>
      <c r="K36" s="43"/>
      <c r="L36" s="48"/>
      <c r="M36" s="49"/>
      <c r="N36" s="43"/>
      <c r="O36" s="44"/>
      <c r="P36" s="40">
        <f t="shared" si="16"/>
        <v>0</v>
      </c>
      <c r="Q36" s="47"/>
      <c r="R36" s="43"/>
      <c r="S36" s="48"/>
      <c r="T36" s="49"/>
      <c r="U36" s="43"/>
      <c r="V36" s="44"/>
      <c r="W36" s="40">
        <f t="shared" si="17"/>
        <v>0</v>
      </c>
      <c r="X36" s="47" t="s">
        <v>9</v>
      </c>
      <c r="Y36" s="43">
        <v>1</v>
      </c>
      <c r="Z36" s="36">
        <f>AA36*Y36</f>
        <v>2.71</v>
      </c>
      <c r="AA36" s="49">
        <f>F2</f>
        <v>2.71</v>
      </c>
      <c r="AB36" s="43" t="s">
        <v>0</v>
      </c>
      <c r="AC36" s="44">
        <v>70</v>
      </c>
      <c r="AD36" s="40">
        <f t="shared" si="18"/>
        <v>189.7</v>
      </c>
      <c r="AE36" s="45"/>
      <c r="AF36" s="81"/>
      <c r="AG36" s="86"/>
      <c r="AH36" s="83"/>
      <c r="AI36" s="81" t="s">
        <v>15</v>
      </c>
      <c r="AJ36" s="83">
        <v>1</v>
      </c>
      <c r="AK36" s="85">
        <v>1</v>
      </c>
    </row>
    <row r="37" spans="1:37" ht="27.75">
      <c r="A37" s="56"/>
      <c r="B37" s="63"/>
      <c r="C37" s="50" t="s">
        <v>110</v>
      </c>
      <c r="D37" s="51">
        <v>0.5</v>
      </c>
      <c r="E37" s="68">
        <v>0.5</v>
      </c>
      <c r="F37" s="68">
        <f>F2</f>
        <v>2.71</v>
      </c>
      <c r="G37" s="51" t="s">
        <v>11</v>
      </c>
      <c r="H37" s="53">
        <v>50</v>
      </c>
      <c r="I37" s="52">
        <f t="shared" si="15"/>
        <v>25</v>
      </c>
      <c r="J37" s="50"/>
      <c r="K37" s="51"/>
      <c r="L37" s="68"/>
      <c r="M37" s="69"/>
      <c r="N37" s="51"/>
      <c r="O37" s="53"/>
      <c r="P37" s="52">
        <f t="shared" si="16"/>
        <v>0</v>
      </c>
      <c r="Q37" s="50"/>
      <c r="R37" s="51"/>
      <c r="S37" s="70"/>
      <c r="T37" s="69"/>
      <c r="U37" s="51"/>
      <c r="V37" s="53"/>
      <c r="W37" s="52">
        <f t="shared" si="17"/>
        <v>0</v>
      </c>
      <c r="X37" s="50"/>
      <c r="Y37" s="51"/>
      <c r="Z37" s="68"/>
      <c r="AA37" s="69"/>
      <c r="AB37" s="51"/>
      <c r="AC37" s="53"/>
      <c r="AD37" s="52">
        <f t="shared" si="18"/>
        <v>0</v>
      </c>
      <c r="AE37" s="56" t="s">
        <v>19</v>
      </c>
      <c r="AF37" s="88"/>
      <c r="AG37" s="89"/>
      <c r="AH37" s="90"/>
      <c r="AI37" s="88"/>
      <c r="AJ37" s="91"/>
      <c r="AK37" s="91"/>
    </row>
    <row r="38" spans="1:37" ht="29.25" customHeight="1">
      <c r="C38" s="17"/>
      <c r="D38" s="17"/>
      <c r="E38" s="18"/>
      <c r="F38" s="15"/>
      <c r="L38" s="20"/>
      <c r="M38" s="21"/>
      <c r="N38" s="19"/>
      <c r="O38" s="17"/>
      <c r="P38" s="17">
        <f>SUM(P5:P37)</f>
        <v>6764.9000000000005</v>
      </c>
      <c r="Q38" s="17"/>
      <c r="R38" s="17"/>
      <c r="S38" s="20"/>
      <c r="T38" s="21" t="s">
        <v>20</v>
      </c>
      <c r="U38" s="19"/>
      <c r="V38" s="17"/>
      <c r="W38" s="17">
        <f>SUM(W5:W37)</f>
        <v>3149.4749999999999</v>
      </c>
      <c r="Y38" s="17"/>
      <c r="Z38" s="20"/>
      <c r="AA38" s="21"/>
      <c r="AB38" s="19"/>
      <c r="AC38" s="17"/>
      <c r="AD38" s="17">
        <f>SUM(AD5:AD37)</f>
        <v>2481.0499999999997</v>
      </c>
      <c r="AE38" s="30">
        <f>(SUM(A38:AD38)+P2*E2*4)/K2/E2</f>
        <v>11.54791512915129</v>
      </c>
    </row>
    <row r="39" spans="1:37" ht="32.25">
      <c r="A39" s="16" t="s">
        <v>21</v>
      </c>
      <c r="B39" s="16"/>
      <c r="C39" s="22"/>
      <c r="D39" s="22"/>
      <c r="E39" s="23"/>
      <c r="F39" s="23"/>
      <c r="G39" s="92" t="s">
        <v>22</v>
      </c>
      <c r="H39" s="92"/>
      <c r="I39" s="92"/>
      <c r="J39" s="92"/>
      <c r="K39" s="92"/>
      <c r="L39" s="24"/>
      <c r="M39" s="25"/>
      <c r="N39" s="7"/>
      <c r="O39" s="22"/>
      <c r="P39" s="22"/>
      <c r="Q39" s="93"/>
      <c r="R39" s="93"/>
      <c r="S39" s="93"/>
      <c r="T39" s="93"/>
      <c r="U39" s="93"/>
      <c r="V39" s="22"/>
      <c r="W39" s="22"/>
      <c r="X39" s="22" t="s">
        <v>23</v>
      </c>
      <c r="Y39" s="22"/>
      <c r="Z39" s="25"/>
      <c r="AA39" s="25"/>
      <c r="AB39" s="7"/>
      <c r="AC39" s="22"/>
      <c r="AD39" s="22"/>
      <c r="AE39" s="7"/>
    </row>
    <row r="40" spans="1:37" ht="32.25">
      <c r="A40" s="7"/>
      <c r="B40" s="26"/>
      <c r="C40" s="22"/>
      <c r="D40" s="22"/>
      <c r="E40" s="23"/>
      <c r="G40" s="7"/>
      <c r="H40" s="22"/>
      <c r="I40" s="22"/>
      <c r="J40" s="22"/>
      <c r="K40" s="22"/>
      <c r="L40" s="25"/>
      <c r="N40" s="22"/>
      <c r="O40" s="22"/>
      <c r="P40" s="22"/>
      <c r="Q40" s="22"/>
      <c r="R40" s="22"/>
      <c r="S40" s="25"/>
      <c r="U40" s="22"/>
      <c r="V40" s="22"/>
      <c r="W40" s="22"/>
      <c r="X40" s="22"/>
      <c r="Y40" s="22"/>
      <c r="Z40" s="25"/>
      <c r="AB40" s="22"/>
      <c r="AC40" s="22"/>
      <c r="AD40" s="22"/>
      <c r="AE40" s="7"/>
    </row>
  </sheetData>
  <mergeCells count="32">
    <mergeCell ref="C4:I4"/>
    <mergeCell ref="J4:P4"/>
    <mergeCell ref="Q4:W4"/>
    <mergeCell ref="X4:AD4"/>
    <mergeCell ref="AI4:AJ4"/>
    <mergeCell ref="A1:AG1"/>
    <mergeCell ref="A2:C2"/>
    <mergeCell ref="H2:J2"/>
    <mergeCell ref="M2:O2"/>
    <mergeCell ref="AF3:AK3"/>
    <mergeCell ref="C17:I17"/>
    <mergeCell ref="J17:P17"/>
    <mergeCell ref="Q17:W17"/>
    <mergeCell ref="X17:AD17"/>
    <mergeCell ref="AI17:AJ17"/>
    <mergeCell ref="C11:I11"/>
    <mergeCell ref="J11:P11"/>
    <mergeCell ref="Q11:W11"/>
    <mergeCell ref="X11:AD11"/>
    <mergeCell ref="AI11:AJ11"/>
    <mergeCell ref="X24:AD24"/>
    <mergeCell ref="AI24:AJ24"/>
    <mergeCell ref="C31:I31"/>
    <mergeCell ref="J31:P31"/>
    <mergeCell ref="Q31:W31"/>
    <mergeCell ref="X31:AD31"/>
    <mergeCell ref="AI31:AJ31"/>
    <mergeCell ref="G39:K39"/>
    <mergeCell ref="Q39:U39"/>
    <mergeCell ref="C24:I24"/>
    <mergeCell ref="J24:P24"/>
    <mergeCell ref="Q24:W24"/>
  </mergeCells>
  <phoneticPr fontId="4" type="noConversion"/>
  <pageMargins left="0.31496062992125984" right="0" top="0" bottom="0" header="0.31496062992125984" footer="0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3.2-3.6菜單</vt:lpstr>
      <vt:lpstr>'3.2-3.6菜單'!Print_Area</vt:lpstr>
    </vt:vector>
  </TitlesOfParts>
  <Company>C.M.T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QQQ</dc:creator>
  <cp:lastModifiedBy>QQQ</cp:lastModifiedBy>
  <cp:lastPrinted>2015-02-06T02:42:45Z</cp:lastPrinted>
  <dcterms:created xsi:type="dcterms:W3CDTF">2015-02-06T01:39:06Z</dcterms:created>
  <dcterms:modified xsi:type="dcterms:W3CDTF">2015-03-02T01:28:53Z</dcterms:modified>
</cp:coreProperties>
</file>